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ZSI FEJLESZTÉS\SHIELD PROJEKT 2022\"/>
    </mc:Choice>
  </mc:AlternateContent>
  <xr:revisionPtr revIDLastSave="0" documentId="13_ncr:1_{5751AD79-6CE7-41B1-A6A9-B4EE098319B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VAC_quant_V2.0" sheetId="1" r:id="rId1"/>
    <sheet name="site_A" sheetId="2" r:id="rId2"/>
    <sheet name="site_B" sheetId="5" r:id="rId3"/>
    <sheet name="site_C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" i="2" l="1"/>
  <c r="O4" i="2" s="1"/>
  <c r="N5" i="2"/>
  <c r="O5" i="2" s="1"/>
  <c r="N6" i="2"/>
  <c r="O6" i="2" s="1"/>
  <c r="N7" i="2"/>
  <c r="O7" i="2" s="1"/>
  <c r="N8" i="2"/>
  <c r="N9" i="2"/>
  <c r="N3" i="2"/>
  <c r="N4" i="5"/>
  <c r="N5" i="5"/>
  <c r="N6" i="5"/>
  <c r="N7" i="5"/>
  <c r="N8" i="5"/>
  <c r="N9" i="5"/>
  <c r="N3" i="5"/>
  <c r="N4" i="6"/>
  <c r="N5" i="6"/>
  <c r="O5" i="6" s="1"/>
  <c r="N6" i="6"/>
  <c r="O6" i="6" s="1"/>
  <c r="N7" i="6"/>
  <c r="O7" i="6" s="1"/>
  <c r="N8" i="6"/>
  <c r="O8" i="6" s="1"/>
  <c r="N9" i="6"/>
  <c r="N3" i="6"/>
  <c r="J10" i="6"/>
  <c r="J10" i="5"/>
  <c r="I10" i="2"/>
  <c r="J10" i="2"/>
  <c r="M10" i="6"/>
  <c r="L10" i="6"/>
  <c r="K10" i="6"/>
  <c r="I10" i="6"/>
  <c r="H10" i="6"/>
  <c r="G10" i="6"/>
  <c r="F10" i="6"/>
  <c r="E10" i="6"/>
  <c r="D10" i="6"/>
  <c r="C10" i="6"/>
  <c r="B10" i="6"/>
  <c r="O9" i="6"/>
  <c r="O4" i="6"/>
  <c r="M10" i="5"/>
  <c r="L10" i="5"/>
  <c r="K10" i="5"/>
  <c r="I10" i="5"/>
  <c r="H10" i="5"/>
  <c r="G10" i="5"/>
  <c r="F10" i="5"/>
  <c r="E10" i="5"/>
  <c r="D10" i="5"/>
  <c r="C10" i="5"/>
  <c r="B10" i="5"/>
  <c r="O9" i="5"/>
  <c r="O8" i="5"/>
  <c r="O7" i="5"/>
  <c r="O6" i="5"/>
  <c r="O5" i="5"/>
  <c r="O4" i="5"/>
  <c r="O3" i="5"/>
  <c r="B10" i="2"/>
  <c r="C10" i="2"/>
  <c r="D10" i="2"/>
  <c r="E10" i="2"/>
  <c r="F10" i="2"/>
  <c r="G10" i="2"/>
  <c r="H10" i="2"/>
  <c r="K10" i="2"/>
  <c r="L10" i="2"/>
  <c r="M10" i="2"/>
  <c r="I3" i="1"/>
  <c r="S3" i="1"/>
  <c r="T3" i="1" s="1"/>
  <c r="I4" i="1"/>
  <c r="I5" i="1"/>
  <c r="O8" i="2"/>
  <c r="O9" i="2"/>
  <c r="S4" i="1"/>
  <c r="T4" i="1" s="1"/>
  <c r="S5" i="1"/>
  <c r="T5" i="1" s="1"/>
  <c r="N10" i="6" l="1"/>
  <c r="N10" i="2"/>
  <c r="O3" i="2"/>
  <c r="O10" i="2" s="1"/>
  <c r="J3" i="1" s="1"/>
  <c r="K3" i="1" s="1"/>
  <c r="L3" i="1" s="1"/>
  <c r="N10" i="5"/>
  <c r="O10" i="5"/>
  <c r="J4" i="1" s="1"/>
  <c r="K4" i="1" s="1"/>
  <c r="L4" i="1" s="1"/>
  <c r="O3" i="6"/>
  <c r="O10" i="6" s="1"/>
  <c r="J5" i="1" s="1"/>
  <c r="K5" i="1" s="1"/>
  <c r="L5" i="1" s="1"/>
</calcChain>
</file>

<file path=xl/sharedStrings.xml><?xml version="1.0" encoding="utf-8"?>
<sst xmlns="http://schemas.openxmlformats.org/spreadsheetml/2006/main" count="411" uniqueCount="120">
  <si>
    <t>institution</t>
  </si>
  <si>
    <t>type</t>
  </si>
  <si>
    <t>address</t>
  </si>
  <si>
    <t>contact</t>
  </si>
  <si>
    <t>CCTV</t>
  </si>
  <si>
    <t>synagogue</t>
  </si>
  <si>
    <t>-</t>
  </si>
  <si>
    <t>no CCTV</t>
  </si>
  <si>
    <t>ALARM SYSTEM</t>
  </si>
  <si>
    <t>no alarm</t>
  </si>
  <si>
    <t>MECHANIC PROTECTION</t>
  </si>
  <si>
    <t>no mechanic protection</t>
  </si>
  <si>
    <t>normal locks, without security doors</t>
  </si>
  <si>
    <t>security doors and locks</t>
  </si>
  <si>
    <t>bulletproof doors and security locks</t>
  </si>
  <si>
    <t>SUM PHY.P.</t>
  </si>
  <si>
    <t>A</t>
  </si>
  <si>
    <t>B</t>
  </si>
  <si>
    <t>C</t>
  </si>
  <si>
    <t>1-50</t>
  </si>
  <si>
    <t>50-200</t>
  </si>
  <si>
    <t>200-500</t>
  </si>
  <si>
    <t>500&lt;</t>
  </si>
  <si>
    <t>more times in a week</t>
  </si>
  <si>
    <t>weekly</t>
  </si>
  <si>
    <t>monthly</t>
  </si>
  <si>
    <t>quarterly or less</t>
  </si>
  <si>
    <t>*based on PCA analysis</t>
  </si>
  <si>
    <t>protection_coef</t>
  </si>
  <si>
    <t>ACCESS CONTROL</t>
  </si>
  <si>
    <t>no control</t>
  </si>
  <si>
    <t>intercom</t>
  </si>
  <si>
    <t>double door system</t>
  </si>
  <si>
    <t>security check</t>
  </si>
  <si>
    <t>SECURITY LEVEL</t>
  </si>
  <si>
    <t>LAW ENFORCEMENT PRESENCE</t>
  </si>
  <si>
    <t>mechanical</t>
  </si>
  <si>
    <t>alarm_sys</t>
  </si>
  <si>
    <t>access_control</t>
  </si>
  <si>
    <t>no security guards</t>
  </si>
  <si>
    <t>local security company</t>
  </si>
  <si>
    <t>professional security officers</t>
  </si>
  <si>
    <t>armed professional security officers</t>
  </si>
  <si>
    <t>no police</t>
  </si>
  <si>
    <t>patrol</t>
  </si>
  <si>
    <t>public police officer</t>
  </si>
  <si>
    <t>PROTECTION</t>
  </si>
  <si>
    <t>venue_security_circle</t>
  </si>
  <si>
    <t>main building</t>
  </si>
  <si>
    <t>yard inside</t>
  </si>
  <si>
    <t>entrance(s)</t>
  </si>
  <si>
    <t>parking lot (inside)</t>
  </si>
  <si>
    <t>perimeter</t>
  </si>
  <si>
    <t>outskirt</t>
  </si>
  <si>
    <t>hates crime/verbal</t>
  </si>
  <si>
    <t>physical attack</t>
  </si>
  <si>
    <t>cold weapon</t>
  </si>
  <si>
    <t>fire arms</t>
  </si>
  <si>
    <t>ramming</t>
  </si>
  <si>
    <t>IED</t>
  </si>
  <si>
    <t>PBIED</t>
  </si>
  <si>
    <t>UAVIED</t>
  </si>
  <si>
    <t>chemical</t>
  </si>
  <si>
    <t>biological</t>
  </si>
  <si>
    <t>radiological</t>
  </si>
  <si>
    <t>safe zone/panic room</t>
  </si>
  <si>
    <t>old building/glazing without protection</t>
  </si>
  <si>
    <t>concrete building, planned with security engineering</t>
  </si>
  <si>
    <t>brick building, solid structure</t>
  </si>
  <si>
    <t>light weight building/temporary structure</t>
  </si>
  <si>
    <t>LIKELIHOOD</t>
  </si>
  <si>
    <t>HATE CRIME/VANDALISM MOTIVATED BY HATE</t>
  </si>
  <si>
    <t>PHYSICAL ATTACK</t>
  </si>
  <si>
    <t>possible</t>
  </si>
  <si>
    <t>very possible</t>
  </si>
  <si>
    <t>less possible</t>
  </si>
  <si>
    <t>unpossible</t>
  </si>
  <si>
    <t>FIRE ARMS (PISTOLE, CARABINE)</t>
  </si>
  <si>
    <t>CAR RAMMING</t>
  </si>
  <si>
    <t>IMPROVISED EXPLOSIVE DEVICE</t>
  </si>
  <si>
    <t>PERSON BEARED IED</t>
  </si>
  <si>
    <t>UNMANNED AERIAL VEHICLE IED</t>
  </si>
  <si>
    <t>CHEMICAL</t>
  </si>
  <si>
    <t>BIOLOGICAL</t>
  </si>
  <si>
    <t>RADIOLOICAL</t>
  </si>
  <si>
    <t>PCA_RISK</t>
  </si>
  <si>
    <t>sensitivity</t>
  </si>
  <si>
    <t>SUM PCA RISK</t>
  </si>
  <si>
    <t>automatically filled by sites</t>
  </si>
  <si>
    <t>parking lot</t>
  </si>
  <si>
    <t>log_sum_PCA RISK</t>
  </si>
  <si>
    <t>AVARAGE</t>
  </si>
  <si>
    <t>COLD WEAPON</t>
  </si>
  <si>
    <t>DAMAGE WEIGHT MATRICE_can be redefince by local attributions*</t>
  </si>
  <si>
    <t xml:space="preserve">*predifened by vulnerability factors </t>
  </si>
  <si>
    <t>VULNERABILITY FACTORS</t>
  </si>
  <si>
    <t>ARCHITECTURAL FACTOR</t>
  </si>
  <si>
    <t>CAPACITY FACTOR</t>
  </si>
  <si>
    <t>capacity</t>
  </si>
  <si>
    <t>DAILY USE FACTOR</t>
  </si>
  <si>
    <t>USABILITY FACTOR (more than 50% capacity)</t>
  </si>
  <si>
    <t>usability</t>
  </si>
  <si>
    <t>daily use</t>
  </si>
  <si>
    <t>architectural</t>
  </si>
  <si>
    <t>corr_log_sum_PCA RISK</t>
  </si>
  <si>
    <t>automatically corrected by vulnerabilty</t>
  </si>
  <si>
    <t>secu_level</t>
  </si>
  <si>
    <t>police_presence</t>
  </si>
  <si>
    <t>complete system with local recorder</t>
  </si>
  <si>
    <t>partial system with local recorder</t>
  </si>
  <si>
    <t>complete system with monitoring (on-site/off-site)</t>
  </si>
  <si>
    <t>complete system with panic alert and monitoring</t>
  </si>
  <si>
    <t>military police/spec. forces</t>
  </si>
  <si>
    <t>partial alarm system and local siren</t>
  </si>
  <si>
    <t>complete alarm system with local siren</t>
  </si>
  <si>
    <t>PCA RISK (by sites)</t>
  </si>
  <si>
    <t>corr_log_sum PCA RISK
without protection</t>
  </si>
  <si>
    <r>
      <t xml:space="preserve">corr_log_sum PCA RISK
</t>
    </r>
    <r>
      <rPr>
        <b/>
        <sz val="9"/>
        <color theme="9" tint="-0.499984740745262"/>
        <rFont val="Calibri"/>
        <family val="2"/>
        <charset val="238"/>
        <scheme val="minor"/>
      </rPr>
      <t>with protection</t>
    </r>
  </si>
  <si>
    <t>arson</t>
  </si>
  <si>
    <t>ARSON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</si>
</sst>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color theme="3" tint="-0.249977111117893"/>
      <name val="Calibri"/>
      <family val="2"/>
      <charset val="238"/>
      <scheme val="minor"/>
    </font>
    <font>
      <sz val="9"/>
      <color theme="9" tint="-0.499984740745262"/>
      <name val="Calibri"/>
      <family val="2"/>
      <charset val="238"/>
      <scheme val="minor"/>
    </font>
    <font>
      <b/>
      <sz val="9"/>
      <color theme="9" tint="-0.499984740745262"/>
      <name val="Calibri"/>
      <family val="2"/>
      <charset val="238"/>
      <scheme val="minor"/>
    </font>
    <font>
      <b/>
      <sz val="9"/>
      <color theme="0" tint="-4.9989318521683403E-2"/>
      <name val="Calibri"/>
      <family val="2"/>
      <charset val="238"/>
      <scheme val="minor"/>
    </font>
    <font>
      <b/>
      <sz val="9"/>
      <color theme="7" tint="-0.499984740745262"/>
      <name val="Calibri"/>
      <family val="2"/>
      <charset val="238"/>
      <scheme val="minor"/>
    </font>
    <font>
      <b/>
      <sz val="11"/>
      <color theme="6" tint="-0.499984740745262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theme="1" tint="0.499984740745262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7030A0"/>
      <name val="Calibri"/>
      <family val="2"/>
      <charset val="238"/>
      <scheme val="minor"/>
    </font>
    <font>
      <sz val="9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9"/>
      <color theme="6" tint="-0.499984740745262"/>
      <name val="Calibri"/>
      <family val="2"/>
      <charset val="238"/>
      <scheme val="minor"/>
    </font>
    <font>
      <b/>
      <u/>
      <sz val="16"/>
      <color rgb="FF00B05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Fill="1" applyBorder="1"/>
    <xf numFmtId="0" fontId="5" fillId="0" borderId="1" xfId="0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3" borderId="0" xfId="0" applyFill="1"/>
    <xf numFmtId="0" fontId="0" fillId="3" borderId="0" xfId="0" applyFill="1" applyAlignment="1">
      <alignment horizontal="center"/>
    </xf>
    <xf numFmtId="0" fontId="0" fillId="7" borderId="0" xfId="0" applyFill="1"/>
    <xf numFmtId="0" fontId="9" fillId="5" borderId="1" xfId="0" quotePrefix="1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10" fillId="7" borderId="0" xfId="0" applyFont="1" applyFill="1" applyAlignment="1">
      <alignment horizontal="left"/>
    </xf>
    <xf numFmtId="0" fontId="11" fillId="7" borderId="0" xfId="0" applyFont="1" applyFill="1"/>
    <xf numFmtId="0" fontId="11" fillId="3" borderId="0" xfId="0" applyFont="1" applyFill="1" applyAlignment="1">
      <alignment horizontal="left"/>
    </xf>
    <xf numFmtId="0" fontId="11" fillId="3" borderId="0" xfId="0" applyFont="1" applyFill="1"/>
    <xf numFmtId="0" fontId="1" fillId="9" borderId="1" xfId="0" applyFont="1" applyFill="1" applyBorder="1" applyAlignment="1">
      <alignment horizontal="center"/>
    </xf>
    <xf numFmtId="0" fontId="0" fillId="6" borderId="0" xfId="0" applyFill="1"/>
    <xf numFmtId="0" fontId="5" fillId="6" borderId="0" xfId="0" applyFont="1" applyFill="1" applyBorder="1"/>
    <xf numFmtId="0" fontId="0" fillId="8" borderId="0" xfId="0" applyFill="1"/>
    <xf numFmtId="0" fontId="6" fillId="8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7" fillId="8" borderId="0" xfId="0" applyFont="1" applyFill="1" applyBorder="1" applyAlignment="1">
      <alignment horizontal="left"/>
    </xf>
    <xf numFmtId="0" fontId="12" fillId="8" borderId="2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/>
    </xf>
    <xf numFmtId="2" fontId="14" fillId="15" borderId="1" xfId="0" applyNumberFormat="1" applyFont="1" applyFill="1" applyBorder="1" applyAlignment="1">
      <alignment horizontal="center"/>
    </xf>
    <xf numFmtId="2" fontId="17" fillId="15" borderId="1" xfId="0" applyNumberFormat="1" applyFont="1" applyFill="1" applyBorder="1" applyAlignment="1">
      <alignment horizontal="center"/>
    </xf>
    <xf numFmtId="0" fontId="18" fillId="10" borderId="0" xfId="0" applyFont="1" applyFill="1" applyAlignment="1">
      <alignment horizontal="left"/>
    </xf>
    <xf numFmtId="0" fontId="19" fillId="10" borderId="0" xfId="0" applyFont="1" applyFill="1"/>
    <xf numFmtId="0" fontId="19" fillId="17" borderId="0" xfId="0" applyFont="1" applyFill="1" applyAlignment="1">
      <alignment horizontal="left"/>
    </xf>
    <xf numFmtId="0" fontId="19" fillId="17" borderId="0" xfId="0" applyFont="1" applyFill="1"/>
    <xf numFmtId="0" fontId="20" fillId="11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0" fillId="2" borderId="0" xfId="0" applyFill="1"/>
    <xf numFmtId="0" fontId="12" fillId="2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24" fillId="18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9" fillId="7" borderId="1" xfId="0" quotePrefix="1" applyFont="1" applyFill="1" applyBorder="1" applyAlignment="1">
      <alignment horizontal="center"/>
    </xf>
    <xf numFmtId="0" fontId="27" fillId="15" borderId="1" xfId="0" applyFont="1" applyFill="1" applyBorder="1" applyAlignment="1">
      <alignment horizontal="center"/>
    </xf>
    <xf numFmtId="0" fontId="28" fillId="12" borderId="1" xfId="0" applyFont="1" applyFill="1" applyBorder="1" applyAlignment="1">
      <alignment horizontal="center"/>
    </xf>
    <xf numFmtId="0" fontId="29" fillId="12" borderId="1" xfId="0" applyFont="1" applyFill="1" applyBorder="1" applyAlignment="1">
      <alignment horizontal="center"/>
    </xf>
    <xf numFmtId="0" fontId="20" fillId="19" borderId="2" xfId="0" applyFont="1" applyFill="1" applyBorder="1" applyAlignment="1">
      <alignment horizontal="center"/>
    </xf>
    <xf numFmtId="0" fontId="20" fillId="19" borderId="1" xfId="0" applyFont="1" applyFill="1" applyBorder="1" applyAlignment="1">
      <alignment horizontal="center"/>
    </xf>
    <xf numFmtId="2" fontId="20" fillId="19" borderId="1" xfId="0" applyNumberFormat="1" applyFont="1" applyFill="1" applyBorder="1" applyAlignment="1">
      <alignment horizontal="center"/>
    </xf>
    <xf numFmtId="2" fontId="21" fillId="19" borderId="0" xfId="0" applyNumberFormat="1" applyFont="1" applyFill="1" applyAlignment="1">
      <alignment horizontal="center"/>
    </xf>
    <xf numFmtId="0" fontId="11" fillId="20" borderId="0" xfId="0" applyFont="1" applyFill="1"/>
    <xf numFmtId="0" fontId="11" fillId="20" borderId="0" xfId="0" applyFont="1" applyFill="1" applyAlignment="1">
      <alignment horizontal="left"/>
    </xf>
    <xf numFmtId="0" fontId="0" fillId="20" borderId="0" xfId="0" applyFill="1" applyAlignment="1">
      <alignment horizontal="left"/>
    </xf>
    <xf numFmtId="0" fontId="0" fillId="20" borderId="0" xfId="0" applyFill="1" applyAlignment="1">
      <alignment horizontal="center"/>
    </xf>
    <xf numFmtId="0" fontId="19" fillId="20" borderId="0" xfId="0" applyFont="1" applyFill="1" applyAlignment="1">
      <alignment horizontal="left"/>
    </xf>
    <xf numFmtId="0" fontId="19" fillId="20" borderId="0" xfId="0" applyFont="1" applyFill="1" applyAlignment="1">
      <alignment horizontal="center"/>
    </xf>
    <xf numFmtId="0" fontId="30" fillId="16" borderId="0" xfId="0" applyFont="1" applyFill="1" applyAlignment="1">
      <alignment horizontal="left"/>
    </xf>
    <xf numFmtId="0" fontId="30" fillId="16" borderId="0" xfId="0" applyFont="1" applyFill="1" applyBorder="1" applyAlignment="1">
      <alignment horizontal="left"/>
    </xf>
    <xf numFmtId="0" fontId="11" fillId="16" borderId="0" xfId="0" applyFont="1" applyFill="1"/>
    <xf numFmtId="0" fontId="0" fillId="16" borderId="0" xfId="0" applyFill="1"/>
    <xf numFmtId="0" fontId="19" fillId="16" borderId="0" xfId="0" applyFont="1" applyFill="1"/>
    <xf numFmtId="0" fontId="31" fillId="0" borderId="0" xfId="0" applyFont="1"/>
    <xf numFmtId="0" fontId="32" fillId="15" borderId="1" xfId="0" applyFont="1" applyFill="1" applyBorder="1" applyAlignment="1">
      <alignment horizontal="center"/>
    </xf>
    <xf numFmtId="2" fontId="32" fillId="15" borderId="1" xfId="0" applyNumberFormat="1" applyFont="1" applyFill="1" applyBorder="1" applyAlignment="1">
      <alignment horizontal="center"/>
    </xf>
    <xf numFmtId="0" fontId="5" fillId="6" borderId="0" xfId="0" applyFont="1" applyFill="1"/>
    <xf numFmtId="2" fontId="30" fillId="12" borderId="0" xfId="0" applyNumberFormat="1" applyFont="1" applyFill="1" applyAlignment="1">
      <alignment horizontal="center"/>
    </xf>
    <xf numFmtId="2" fontId="33" fillId="19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0" fillId="11" borderId="1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13" borderId="3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22" fillId="0" borderId="0" xfId="0" applyFont="1" applyFill="1" applyBorder="1"/>
    <xf numFmtId="0" fontId="0" fillId="0" borderId="0" xfId="0" applyFill="1" applyBorder="1"/>
    <xf numFmtId="0" fontId="11" fillId="0" borderId="0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0F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RISK DIAGRAM OF THE INSTITUTES</a:t>
            </a:r>
            <a:endParaRPr lang="hu-HU" sz="1400"/>
          </a:p>
          <a:p>
            <a:pPr>
              <a:defRPr/>
            </a:pPr>
            <a:r>
              <a:rPr lang="hu-HU" sz="1400"/>
              <a:t>without protection</a:t>
            </a:r>
            <a:endParaRPr lang="en-US" sz="1400"/>
          </a:p>
        </c:rich>
      </c:tx>
      <c:layout>
        <c:manualLayout>
          <c:xMode val="edge"/>
          <c:yMode val="edge"/>
          <c:x val="0.23117597721937538"/>
          <c:y val="1.2604428801753036E-2"/>
        </c:manualLayout>
      </c:layout>
      <c:overlay val="1"/>
    </c:title>
    <c:autoTitleDeleted val="0"/>
    <c:view3D>
      <c:rotX val="2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751777661544538E-2"/>
          <c:y val="2.1951509658415001E-2"/>
          <c:w val="0.91126896839869886"/>
          <c:h val="0.86106072622217189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B050"/>
            </a:solidFill>
          </c:spPr>
          <c:invertIfNegative val="0"/>
          <c:cat>
            <c:strRef>
              <c:f>VAC_quant_V2.0!$A$3:$A$5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VAC_quant_V2.0!$K$3:$K$5</c:f>
              <c:numCache>
                <c:formatCode>General</c:formatCode>
                <c:ptCount val="3"/>
                <c:pt idx="0">
                  <c:v>1.21</c:v>
                </c:pt>
                <c:pt idx="1">
                  <c:v>1.55</c:v>
                </c:pt>
                <c:pt idx="2">
                  <c:v>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0-47EB-B6C2-D739242D6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3635328"/>
        <c:axId val="73636864"/>
        <c:axId val="0"/>
      </c:bar3DChart>
      <c:catAx>
        <c:axId val="73635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hu-HU"/>
          </a:p>
        </c:txPr>
        <c:crossAx val="73636864"/>
        <c:crosses val="autoZero"/>
        <c:auto val="0"/>
        <c:lblAlgn val="ctr"/>
        <c:lblOffset val="100"/>
        <c:noMultiLvlLbl val="0"/>
      </c:catAx>
      <c:valAx>
        <c:axId val="73636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63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RISK DIAGRAM OF THE INSTITUTES </a:t>
            </a:r>
            <a:endParaRPr lang="hu-HU" sz="1400"/>
          </a:p>
          <a:p>
            <a:pPr>
              <a:defRPr sz="1400"/>
            </a:pPr>
            <a:r>
              <a:rPr lang="hu-HU" sz="1400"/>
              <a:t>with protection</a:t>
            </a:r>
            <a:endParaRPr lang="en-US" sz="1400"/>
          </a:p>
        </c:rich>
      </c:tx>
      <c:layout>
        <c:manualLayout>
          <c:xMode val="edge"/>
          <c:yMode val="edge"/>
          <c:x val="0.19706835458372451"/>
          <c:y val="1.1425732998328478E-2"/>
        </c:manualLayout>
      </c:layout>
      <c:overlay val="1"/>
    </c:title>
    <c:autoTitleDeleted val="0"/>
    <c:view3D>
      <c:rotX val="2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558620317563083E-2"/>
          <c:y val="4.0402182259968618E-2"/>
          <c:w val="0.90128821563568162"/>
          <c:h val="0.8055670269119938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VAC_quant_V2.0!$A$3:$A$5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VAC_quant_V2.0!$L$3:$L$5</c:f>
              <c:numCache>
                <c:formatCode>0.00</c:formatCode>
                <c:ptCount val="3"/>
                <c:pt idx="0">
                  <c:v>0.80666666666666664</c:v>
                </c:pt>
                <c:pt idx="1">
                  <c:v>0.99642857142857155</c:v>
                </c:pt>
                <c:pt idx="2">
                  <c:v>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7-4DE1-86C4-C961C888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4189824"/>
        <c:axId val="74199808"/>
        <c:axId val="0"/>
      </c:bar3DChart>
      <c:catAx>
        <c:axId val="7418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hu-HU"/>
          </a:p>
        </c:txPr>
        <c:crossAx val="74199808"/>
        <c:crosses val="autoZero"/>
        <c:auto val="0"/>
        <c:lblAlgn val="ctr"/>
        <c:lblOffset val="100"/>
        <c:noMultiLvlLbl val="0"/>
      </c:catAx>
      <c:valAx>
        <c:axId val="74199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418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hu-HU" sz="1800" b="1" i="0" baseline="0">
                <a:effectLst/>
              </a:rPr>
              <a:t>LIKELYHOOD OF ATTACKS </a:t>
            </a:r>
            <a:r>
              <a:rPr lang="en-US" sz="1800" b="1" i="0" baseline="0">
                <a:effectLst/>
              </a:rPr>
              <a:t>OF </a:t>
            </a:r>
            <a:r>
              <a:rPr lang="hu-HU" sz="1800" b="1" i="0" baseline="0">
                <a:effectLst/>
              </a:rPr>
              <a:t>THE VENUE BY SECRUITY CIRCLES</a:t>
            </a:r>
          </a:p>
        </c:rich>
      </c:tx>
      <c:layout>
        <c:manualLayout>
          <c:xMode val="edge"/>
          <c:yMode val="edge"/>
          <c:x val="2.1134183021824581E-2"/>
          <c:y val="3.007512063835317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0751777661544538E-2"/>
          <c:y val="2.1951509658415001E-2"/>
          <c:w val="0.91126896839869886"/>
          <c:h val="0.861060726222171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site_A!$B$2</c:f>
              <c:strCache>
                <c:ptCount val="1"/>
                <c:pt idx="0">
                  <c:v>hates crime/verbal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site_A!$A$3:$A$9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site_A!$B$3:$B$9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D-4902-8A1C-AEDB9EB688FE}"/>
            </c:ext>
          </c:extLst>
        </c:ser>
        <c:ser>
          <c:idx val="1"/>
          <c:order val="1"/>
          <c:tx>
            <c:strRef>
              <c:f>site_A!$C$2</c:f>
              <c:strCache>
                <c:ptCount val="1"/>
                <c:pt idx="0">
                  <c:v>physical attack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site_A!$A$3:$A$9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site_A!$C$3:$C$9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D-4902-8A1C-AEDB9EB688FE}"/>
            </c:ext>
          </c:extLst>
        </c:ser>
        <c:ser>
          <c:idx val="2"/>
          <c:order val="2"/>
          <c:tx>
            <c:strRef>
              <c:f>site_A!$D$2</c:f>
              <c:strCache>
                <c:ptCount val="1"/>
                <c:pt idx="0">
                  <c:v>cold weapon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site_A!$A$3:$A$9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site_A!$D$3:$D$9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ED-4902-8A1C-AEDB9EB688FE}"/>
            </c:ext>
          </c:extLst>
        </c:ser>
        <c:ser>
          <c:idx val="3"/>
          <c:order val="3"/>
          <c:tx>
            <c:strRef>
              <c:f>site_A!$E$2</c:f>
              <c:strCache>
                <c:ptCount val="1"/>
                <c:pt idx="0">
                  <c:v>fire arms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site_A!$A$3:$A$9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site_A!$E$3:$E$9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ED-4902-8A1C-AEDB9EB688FE}"/>
            </c:ext>
          </c:extLst>
        </c:ser>
        <c:ser>
          <c:idx val="4"/>
          <c:order val="4"/>
          <c:tx>
            <c:strRef>
              <c:f>site_A!$F$2</c:f>
              <c:strCache>
                <c:ptCount val="1"/>
                <c:pt idx="0">
                  <c:v>ramming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site_A!$A$3:$A$9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site_A!$F$3:$F$9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ED-4902-8A1C-AEDB9EB688FE}"/>
            </c:ext>
          </c:extLst>
        </c:ser>
        <c:ser>
          <c:idx val="5"/>
          <c:order val="5"/>
          <c:tx>
            <c:strRef>
              <c:f>site_A!$G$2</c:f>
              <c:strCache>
                <c:ptCount val="1"/>
                <c:pt idx="0">
                  <c:v>IED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site_A!$A$3:$A$9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site_A!$G$3:$G$9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ED-4902-8A1C-AEDB9EB688FE}"/>
            </c:ext>
          </c:extLst>
        </c:ser>
        <c:ser>
          <c:idx val="6"/>
          <c:order val="6"/>
          <c:tx>
            <c:strRef>
              <c:f>site_A!$H$2</c:f>
              <c:strCache>
                <c:ptCount val="1"/>
                <c:pt idx="0">
                  <c:v>PBIED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site_A!$A$3:$A$9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site_A!$H$3:$H$9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ED-4902-8A1C-AEDB9EB688FE}"/>
            </c:ext>
          </c:extLst>
        </c:ser>
        <c:ser>
          <c:idx val="7"/>
          <c:order val="7"/>
          <c:tx>
            <c:strRef>
              <c:f>site_A!$I$2</c:f>
              <c:strCache>
                <c:ptCount val="1"/>
                <c:pt idx="0">
                  <c:v>UAVIED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site_A!$A$3:$A$9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site_A!$I$3:$I$9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5ED-4902-8A1C-AEDB9EB688FE}"/>
            </c:ext>
          </c:extLst>
        </c:ser>
        <c:ser>
          <c:idx val="11"/>
          <c:order val="8"/>
          <c:tx>
            <c:strRef>
              <c:f>site_A!$J$2</c:f>
              <c:strCache>
                <c:ptCount val="1"/>
                <c:pt idx="0">
                  <c:v>arson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val>
            <c:numRef>
              <c:f>site_A!$J$3:$J$9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DD-4CC8-9688-47F1C637A7AE}"/>
            </c:ext>
          </c:extLst>
        </c:ser>
        <c:ser>
          <c:idx val="8"/>
          <c:order val="9"/>
          <c:tx>
            <c:strRef>
              <c:f>site_A!$K$2</c:f>
              <c:strCache>
                <c:ptCount val="1"/>
                <c:pt idx="0">
                  <c:v>chemical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site_A!$A$3:$A$9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site_A!$K$3:$K$9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5ED-4902-8A1C-AEDB9EB688FE}"/>
            </c:ext>
          </c:extLst>
        </c:ser>
        <c:ser>
          <c:idx val="9"/>
          <c:order val="10"/>
          <c:tx>
            <c:strRef>
              <c:f>site_A!$L$2</c:f>
              <c:strCache>
                <c:ptCount val="1"/>
                <c:pt idx="0">
                  <c:v>biological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site_A!$A$3:$A$9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site_A!$L$3:$L$9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5ED-4902-8A1C-AEDB9EB688FE}"/>
            </c:ext>
          </c:extLst>
        </c:ser>
        <c:ser>
          <c:idx val="10"/>
          <c:order val="11"/>
          <c:tx>
            <c:strRef>
              <c:f>site_A!$M$2</c:f>
              <c:strCache>
                <c:ptCount val="1"/>
                <c:pt idx="0">
                  <c:v>radiological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site_A!$A$3:$A$9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site_A!$M$3:$M$9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5ED-4902-8A1C-AEDB9EB68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635328"/>
        <c:axId val="73636864"/>
        <c:axId val="1322067776"/>
      </c:bar3DChart>
      <c:catAx>
        <c:axId val="73635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636864"/>
        <c:crosses val="autoZero"/>
        <c:auto val="0"/>
        <c:lblAlgn val="ctr"/>
        <c:lblOffset val="100"/>
        <c:noMultiLvlLbl val="0"/>
      </c:catAx>
      <c:valAx>
        <c:axId val="7363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635328"/>
        <c:crosses val="autoZero"/>
        <c:crossBetween val="between"/>
      </c:valAx>
      <c:serAx>
        <c:axId val="13220677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636864"/>
        <c:crosses val="autoZero"/>
        <c:tickLblSkip val="1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LIKELYHOOD</a:t>
            </a:r>
            <a:r>
              <a:rPr lang="hu-HU" baseline="0"/>
              <a:t> OF ATTACKS </a:t>
            </a:r>
            <a:r>
              <a:rPr lang="en-US"/>
              <a:t>OF </a:t>
            </a:r>
            <a:r>
              <a:rPr lang="hu-HU"/>
              <a:t>THE VENUE BY SECRUITY CIRCLES</a:t>
            </a:r>
            <a:endParaRPr lang="en-US"/>
          </a:p>
        </c:rich>
      </c:tx>
      <c:layout>
        <c:manualLayout>
          <c:xMode val="edge"/>
          <c:yMode val="edge"/>
          <c:x val="2.1134183021824581E-2"/>
          <c:y val="3.007512063835317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0751777661544538E-2"/>
          <c:y val="2.1951509658415001E-2"/>
          <c:w val="0.91126896839869886"/>
          <c:h val="0.861060726222171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site_B!$B$2</c:f>
              <c:strCache>
                <c:ptCount val="1"/>
                <c:pt idx="0">
                  <c:v>hates crime/verbal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site_B!$A$3:$A$9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site_B!$B$3:$B$9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5-4105-AC35-3751AB6BDD19}"/>
            </c:ext>
          </c:extLst>
        </c:ser>
        <c:ser>
          <c:idx val="1"/>
          <c:order val="1"/>
          <c:tx>
            <c:strRef>
              <c:f>site_B!$C$2</c:f>
              <c:strCache>
                <c:ptCount val="1"/>
                <c:pt idx="0">
                  <c:v>physical attack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site_B!$A$3:$A$9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site_B!$C$3:$C$9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75-4105-AC35-3751AB6BDD19}"/>
            </c:ext>
          </c:extLst>
        </c:ser>
        <c:ser>
          <c:idx val="2"/>
          <c:order val="2"/>
          <c:tx>
            <c:strRef>
              <c:f>site_B!$D$2</c:f>
              <c:strCache>
                <c:ptCount val="1"/>
                <c:pt idx="0">
                  <c:v>cold weapon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site_B!$A$3:$A$9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site_B!$D$3:$D$9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75-4105-AC35-3751AB6BDD19}"/>
            </c:ext>
          </c:extLst>
        </c:ser>
        <c:ser>
          <c:idx val="3"/>
          <c:order val="3"/>
          <c:tx>
            <c:strRef>
              <c:f>site_B!$E$2</c:f>
              <c:strCache>
                <c:ptCount val="1"/>
                <c:pt idx="0">
                  <c:v>fire arms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site_B!$A$3:$A$9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site_B!$E$3:$E$9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75-4105-AC35-3751AB6BDD19}"/>
            </c:ext>
          </c:extLst>
        </c:ser>
        <c:ser>
          <c:idx val="4"/>
          <c:order val="4"/>
          <c:tx>
            <c:strRef>
              <c:f>site_B!$F$2</c:f>
              <c:strCache>
                <c:ptCount val="1"/>
                <c:pt idx="0">
                  <c:v>ramming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site_B!$A$3:$A$9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site_B!$F$3:$F$9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75-4105-AC35-3751AB6BDD19}"/>
            </c:ext>
          </c:extLst>
        </c:ser>
        <c:ser>
          <c:idx val="5"/>
          <c:order val="5"/>
          <c:tx>
            <c:strRef>
              <c:f>site_B!$G$2</c:f>
              <c:strCache>
                <c:ptCount val="1"/>
                <c:pt idx="0">
                  <c:v>IED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site_B!$A$3:$A$9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site_B!$G$3:$G$9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75-4105-AC35-3751AB6BDD19}"/>
            </c:ext>
          </c:extLst>
        </c:ser>
        <c:ser>
          <c:idx val="6"/>
          <c:order val="6"/>
          <c:tx>
            <c:strRef>
              <c:f>site_B!$H$2</c:f>
              <c:strCache>
                <c:ptCount val="1"/>
                <c:pt idx="0">
                  <c:v>PBIED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site_B!$A$3:$A$9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site_B!$H$3:$H$9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75-4105-AC35-3751AB6BDD19}"/>
            </c:ext>
          </c:extLst>
        </c:ser>
        <c:ser>
          <c:idx val="7"/>
          <c:order val="7"/>
          <c:tx>
            <c:strRef>
              <c:f>site_B!$I$2</c:f>
              <c:strCache>
                <c:ptCount val="1"/>
                <c:pt idx="0">
                  <c:v>UAVIED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site_B!$A$3:$A$9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site_B!$I$3:$I$9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75-4105-AC35-3751AB6BDD19}"/>
            </c:ext>
          </c:extLst>
        </c:ser>
        <c:ser>
          <c:idx val="11"/>
          <c:order val="8"/>
          <c:tx>
            <c:strRef>
              <c:f>site_B!$J$2</c:f>
              <c:strCache>
                <c:ptCount val="1"/>
                <c:pt idx="0">
                  <c:v>arson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val>
            <c:numRef>
              <c:f>site_B!$J$3:$J$9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E-43E1-BD0A-D9DBF2B7630E}"/>
            </c:ext>
          </c:extLst>
        </c:ser>
        <c:ser>
          <c:idx val="8"/>
          <c:order val="9"/>
          <c:tx>
            <c:strRef>
              <c:f>site_B!$K$2</c:f>
              <c:strCache>
                <c:ptCount val="1"/>
                <c:pt idx="0">
                  <c:v>chemical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site_B!$A$3:$A$9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site_B!$K$3:$K$9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175-4105-AC35-3751AB6BDD19}"/>
            </c:ext>
          </c:extLst>
        </c:ser>
        <c:ser>
          <c:idx val="9"/>
          <c:order val="10"/>
          <c:tx>
            <c:strRef>
              <c:f>site_B!$L$2</c:f>
              <c:strCache>
                <c:ptCount val="1"/>
                <c:pt idx="0">
                  <c:v>biological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site_B!$A$3:$A$9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site_B!$L$3:$L$9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175-4105-AC35-3751AB6BDD19}"/>
            </c:ext>
          </c:extLst>
        </c:ser>
        <c:ser>
          <c:idx val="10"/>
          <c:order val="11"/>
          <c:tx>
            <c:strRef>
              <c:f>site_B!$M$2</c:f>
              <c:strCache>
                <c:ptCount val="1"/>
                <c:pt idx="0">
                  <c:v>radiological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site_B!$A$3:$A$9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site_B!$M$3:$M$9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75-4105-AC35-3751AB6BD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635328"/>
        <c:axId val="73636864"/>
        <c:axId val="1322067776"/>
      </c:bar3DChart>
      <c:catAx>
        <c:axId val="73635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636864"/>
        <c:crosses val="autoZero"/>
        <c:auto val="0"/>
        <c:lblAlgn val="ctr"/>
        <c:lblOffset val="100"/>
        <c:noMultiLvlLbl val="0"/>
      </c:catAx>
      <c:valAx>
        <c:axId val="7363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635328"/>
        <c:crosses val="autoZero"/>
        <c:crossBetween val="between"/>
      </c:valAx>
      <c:serAx>
        <c:axId val="13220677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636864"/>
        <c:crosses val="autoZero"/>
        <c:tickLblSkip val="1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hu-HU" sz="1800" b="1" i="0" baseline="0">
                <a:effectLst/>
              </a:rPr>
              <a:t>LIKELYHOOD OF ATTACKS </a:t>
            </a:r>
            <a:r>
              <a:rPr lang="en-US" sz="1800" b="1" i="0" baseline="0">
                <a:effectLst/>
              </a:rPr>
              <a:t>OF </a:t>
            </a:r>
            <a:r>
              <a:rPr lang="hu-HU" sz="1800" b="1" i="0" baseline="0">
                <a:effectLst/>
              </a:rPr>
              <a:t>THE VENUE BY SECRUITY CIRCLES</a:t>
            </a:r>
            <a:endParaRPr lang="hu-HU">
              <a:effectLst/>
            </a:endParaRPr>
          </a:p>
        </c:rich>
      </c:tx>
      <c:layout>
        <c:manualLayout>
          <c:xMode val="edge"/>
          <c:yMode val="edge"/>
          <c:x val="2.1134183021824581E-2"/>
          <c:y val="3.007512063835317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0751777661544538E-2"/>
          <c:y val="2.1951509658415001E-2"/>
          <c:w val="0.91126896839869886"/>
          <c:h val="0.861060726222171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site_C!$B$2</c:f>
              <c:strCache>
                <c:ptCount val="1"/>
                <c:pt idx="0">
                  <c:v>hates crime/verbal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site_C!$A$3:$A$9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site_C!$B$3:$B$9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7-40C2-8120-C8F2AD30B1E8}"/>
            </c:ext>
          </c:extLst>
        </c:ser>
        <c:ser>
          <c:idx val="1"/>
          <c:order val="1"/>
          <c:tx>
            <c:strRef>
              <c:f>site_C!$C$2</c:f>
              <c:strCache>
                <c:ptCount val="1"/>
                <c:pt idx="0">
                  <c:v>physical attack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site_C!$A$3:$A$9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site_C!$C$3:$C$9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97-40C2-8120-C8F2AD30B1E8}"/>
            </c:ext>
          </c:extLst>
        </c:ser>
        <c:ser>
          <c:idx val="2"/>
          <c:order val="2"/>
          <c:tx>
            <c:strRef>
              <c:f>site_C!$D$2</c:f>
              <c:strCache>
                <c:ptCount val="1"/>
                <c:pt idx="0">
                  <c:v>cold weapon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site_C!$A$3:$A$9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site_C!$D$3:$D$9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97-40C2-8120-C8F2AD30B1E8}"/>
            </c:ext>
          </c:extLst>
        </c:ser>
        <c:ser>
          <c:idx val="3"/>
          <c:order val="3"/>
          <c:tx>
            <c:strRef>
              <c:f>site_C!$E$2</c:f>
              <c:strCache>
                <c:ptCount val="1"/>
                <c:pt idx="0">
                  <c:v>fire arms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site_C!$A$3:$A$9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site_C!$E$3:$E$9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97-40C2-8120-C8F2AD30B1E8}"/>
            </c:ext>
          </c:extLst>
        </c:ser>
        <c:ser>
          <c:idx val="4"/>
          <c:order val="4"/>
          <c:tx>
            <c:strRef>
              <c:f>site_C!$F$2</c:f>
              <c:strCache>
                <c:ptCount val="1"/>
                <c:pt idx="0">
                  <c:v>ramming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site_C!$A$3:$A$9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site_C!$F$3:$F$9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97-40C2-8120-C8F2AD30B1E8}"/>
            </c:ext>
          </c:extLst>
        </c:ser>
        <c:ser>
          <c:idx val="5"/>
          <c:order val="5"/>
          <c:tx>
            <c:strRef>
              <c:f>site_C!$G$2</c:f>
              <c:strCache>
                <c:ptCount val="1"/>
                <c:pt idx="0">
                  <c:v>IED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site_C!$A$3:$A$9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site_C!$G$3:$G$9</c:f>
              <c:numCache>
                <c:formatCode>General</c:formatCode>
                <c:ptCount val="7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97-40C2-8120-C8F2AD30B1E8}"/>
            </c:ext>
          </c:extLst>
        </c:ser>
        <c:ser>
          <c:idx val="6"/>
          <c:order val="6"/>
          <c:tx>
            <c:strRef>
              <c:f>site_C!$H$2</c:f>
              <c:strCache>
                <c:ptCount val="1"/>
                <c:pt idx="0">
                  <c:v>PBIED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site_C!$A$3:$A$9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site_C!$H$3:$H$9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97-40C2-8120-C8F2AD30B1E8}"/>
            </c:ext>
          </c:extLst>
        </c:ser>
        <c:ser>
          <c:idx val="7"/>
          <c:order val="7"/>
          <c:tx>
            <c:strRef>
              <c:f>site_C!$I$2</c:f>
              <c:strCache>
                <c:ptCount val="1"/>
                <c:pt idx="0">
                  <c:v>UAVIED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site_C!$A$3:$A$9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site_C!$I$3:$I$9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97-40C2-8120-C8F2AD30B1E8}"/>
            </c:ext>
          </c:extLst>
        </c:ser>
        <c:ser>
          <c:idx val="11"/>
          <c:order val="8"/>
          <c:tx>
            <c:strRef>
              <c:f>site_C!$J$2</c:f>
              <c:strCache>
                <c:ptCount val="1"/>
                <c:pt idx="0">
                  <c:v>arson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val>
            <c:numRef>
              <c:f>site_C!$J$3:$J$9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B-4553-AC3C-002A31A412BB}"/>
            </c:ext>
          </c:extLst>
        </c:ser>
        <c:ser>
          <c:idx val="8"/>
          <c:order val="9"/>
          <c:tx>
            <c:strRef>
              <c:f>site_C!$K$2</c:f>
              <c:strCache>
                <c:ptCount val="1"/>
                <c:pt idx="0">
                  <c:v>chemical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site_C!$A$3:$A$9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site_C!$K$3:$K$9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97-40C2-8120-C8F2AD30B1E8}"/>
            </c:ext>
          </c:extLst>
        </c:ser>
        <c:ser>
          <c:idx val="9"/>
          <c:order val="10"/>
          <c:tx>
            <c:strRef>
              <c:f>site_C!$L$2</c:f>
              <c:strCache>
                <c:ptCount val="1"/>
                <c:pt idx="0">
                  <c:v>biological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site_C!$A$3:$A$9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site_C!$L$3:$L$9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97-40C2-8120-C8F2AD30B1E8}"/>
            </c:ext>
          </c:extLst>
        </c:ser>
        <c:ser>
          <c:idx val="10"/>
          <c:order val="11"/>
          <c:tx>
            <c:strRef>
              <c:f>site_C!$M$2</c:f>
              <c:strCache>
                <c:ptCount val="1"/>
                <c:pt idx="0">
                  <c:v>radiological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site_C!$A$3:$A$9</c:f>
              <c:strCache>
                <c:ptCount val="7"/>
                <c:pt idx="0">
                  <c:v>safe zone/panic room</c:v>
                </c:pt>
                <c:pt idx="1">
                  <c:v>main building</c:v>
                </c:pt>
                <c:pt idx="2">
                  <c:v>yard inside</c:v>
                </c:pt>
                <c:pt idx="3">
                  <c:v>entrance(s)</c:v>
                </c:pt>
                <c:pt idx="4">
                  <c:v>parking lot</c:v>
                </c:pt>
                <c:pt idx="5">
                  <c:v>perimeter</c:v>
                </c:pt>
                <c:pt idx="6">
                  <c:v>outskirt</c:v>
                </c:pt>
              </c:strCache>
            </c:strRef>
          </c:cat>
          <c:val>
            <c:numRef>
              <c:f>site_C!$M$3:$M$9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97-40C2-8120-C8F2AD30B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635328"/>
        <c:axId val="73636864"/>
        <c:axId val="1322067776"/>
      </c:bar3DChart>
      <c:catAx>
        <c:axId val="73635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636864"/>
        <c:crosses val="autoZero"/>
        <c:auto val="0"/>
        <c:lblAlgn val="ctr"/>
        <c:lblOffset val="100"/>
        <c:noMultiLvlLbl val="0"/>
      </c:catAx>
      <c:valAx>
        <c:axId val="7363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635328"/>
        <c:crosses val="autoZero"/>
        <c:crossBetween val="between"/>
      </c:valAx>
      <c:serAx>
        <c:axId val="13220677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636864"/>
        <c:crosses val="autoZero"/>
        <c:tickLblSkip val="1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116840</xdr:colOff>
      <xdr:row>9</xdr:row>
      <xdr:rowOff>6350</xdr:rowOff>
    </xdr:from>
    <xdr:to>
      <xdr:col>10</xdr:col>
      <xdr:colOff>566420</xdr:colOff>
      <xdr:row>29</xdr:row>
      <xdr:rowOff>160020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934357</xdr:colOff>
      <xdr:row>8</xdr:row>
      <xdr:rowOff>177437</xdr:rowOff>
    </xdr:from>
    <xdr:to>
      <xdr:col>17</xdr:col>
      <xdr:colOff>381907</xdr:colOff>
      <xdr:row>29</xdr:row>
      <xdr:rowOff>172357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523238</xdr:colOff>
      <xdr:row>11</xdr:row>
      <xdr:rowOff>152399</xdr:rowOff>
    </xdr:from>
    <xdr:to>
      <xdr:col>23</xdr:col>
      <xdr:colOff>315685</xdr:colOff>
      <xdr:row>64</xdr:row>
      <xdr:rowOff>27213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CB8F52B-5A78-4B45-BC98-F73124057D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523239</xdr:colOff>
      <xdr:row>11</xdr:row>
      <xdr:rowOff>152399</xdr:rowOff>
    </xdr:from>
    <xdr:to>
      <xdr:col>20</xdr:col>
      <xdr:colOff>598714</xdr:colOff>
      <xdr:row>64</xdr:row>
      <xdr:rowOff>27213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6D364D6-E32A-4FEB-AC85-7023C4323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523239</xdr:colOff>
      <xdr:row>11</xdr:row>
      <xdr:rowOff>152399</xdr:rowOff>
    </xdr:from>
    <xdr:to>
      <xdr:col>20</xdr:col>
      <xdr:colOff>598714</xdr:colOff>
      <xdr:row>64</xdr:row>
      <xdr:rowOff>27213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DA3E7D8-AB23-4266-8257-382619AA2B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"/>
  <sheetViews>
    <sheetView topLeftCell="D1" zoomScale="70" zoomScaleNormal="70" workbookViewId="0">
      <selection activeCell="K39" sqref="K39"/>
    </sheetView>
  </sheetViews>
  <sheetFormatPr defaultRowHeight="14.4" x14ac:dyDescent="0.3"/>
  <cols>
    <col min="1" max="1" width="25.6640625" customWidth="1"/>
    <col min="3" max="3" width="49.33203125" bestFit="1" customWidth="1"/>
    <col min="4" max="5" width="11.44140625" customWidth="1"/>
    <col min="6" max="6" width="14.21875" bestFit="1" customWidth="1"/>
    <col min="7" max="7" width="11.44140625" customWidth="1"/>
    <col min="8" max="8" width="12.5546875" bestFit="1" customWidth="1"/>
    <col min="9" max="9" width="9.33203125" customWidth="1"/>
    <col min="10" max="10" width="16.77734375" bestFit="1" customWidth="1"/>
    <col min="11" max="11" width="17.33203125" bestFit="1" customWidth="1"/>
    <col min="12" max="12" width="25.109375" bestFit="1" customWidth="1"/>
    <col min="13" max="13" width="11.88671875" style="8" bestFit="1" customWidth="1"/>
    <col min="14" max="14" width="8.88671875" style="8"/>
    <col min="15" max="15" width="10" customWidth="1"/>
    <col min="16" max="16" width="11" bestFit="1" customWidth="1"/>
    <col min="17" max="17" width="10.88671875" style="8" customWidth="1"/>
    <col min="18" max="18" width="12.109375" style="9" bestFit="1" customWidth="1"/>
    <col min="19" max="19" width="8.88671875" style="9"/>
    <col min="20" max="20" width="12.109375" style="9" bestFit="1" customWidth="1"/>
    <col min="21" max="21" width="22.44140625" style="28" bestFit="1" customWidth="1"/>
  </cols>
  <sheetData>
    <row r="1" spans="1:21" x14ac:dyDescent="0.3">
      <c r="E1" s="74" t="s">
        <v>95</v>
      </c>
      <c r="F1" s="74"/>
      <c r="G1" s="74"/>
      <c r="H1" s="74"/>
      <c r="I1" s="74"/>
      <c r="J1" s="76" t="s">
        <v>115</v>
      </c>
      <c r="K1" s="76"/>
      <c r="L1" s="76"/>
      <c r="M1" s="75" t="s">
        <v>46</v>
      </c>
      <c r="N1" s="75"/>
      <c r="O1" s="75"/>
      <c r="P1" s="75"/>
      <c r="Q1" s="75"/>
      <c r="R1" s="75"/>
      <c r="S1" s="75"/>
      <c r="T1" s="75"/>
      <c r="U1" s="72"/>
    </row>
    <row r="2" spans="1:21" ht="24.6" x14ac:dyDescent="0.3">
      <c r="A2" s="1" t="s">
        <v>0</v>
      </c>
      <c r="B2" s="2" t="s">
        <v>1</v>
      </c>
      <c r="C2" s="2" t="s">
        <v>2</v>
      </c>
      <c r="D2" s="2" t="s">
        <v>3</v>
      </c>
      <c r="E2" s="46" t="s">
        <v>98</v>
      </c>
      <c r="F2" s="46" t="s">
        <v>101</v>
      </c>
      <c r="G2" s="46" t="s">
        <v>102</v>
      </c>
      <c r="H2" s="47" t="s">
        <v>103</v>
      </c>
      <c r="I2" s="13" t="s">
        <v>86</v>
      </c>
      <c r="J2" s="38" t="s">
        <v>90</v>
      </c>
      <c r="K2" s="73" t="s">
        <v>116</v>
      </c>
      <c r="L2" s="73" t="s">
        <v>117</v>
      </c>
      <c r="M2" s="27" t="s">
        <v>36</v>
      </c>
      <c r="N2" s="27" t="s">
        <v>4</v>
      </c>
      <c r="O2" s="27" t="s">
        <v>37</v>
      </c>
      <c r="P2" s="27" t="s">
        <v>38</v>
      </c>
      <c r="Q2" s="27" t="s">
        <v>106</v>
      </c>
      <c r="R2" s="27" t="s">
        <v>107</v>
      </c>
      <c r="S2" s="26" t="s">
        <v>15</v>
      </c>
      <c r="T2" s="19" t="s">
        <v>28</v>
      </c>
    </row>
    <row r="3" spans="1:21" x14ac:dyDescent="0.3">
      <c r="A3" s="42" t="s">
        <v>16</v>
      </c>
      <c r="B3" s="3" t="s">
        <v>5</v>
      </c>
      <c r="C3" s="4" t="s">
        <v>6</v>
      </c>
      <c r="D3" s="4" t="s">
        <v>6</v>
      </c>
      <c r="E3" s="29">
        <v>1</v>
      </c>
      <c r="F3" s="29">
        <v>2</v>
      </c>
      <c r="G3" s="29">
        <v>1</v>
      </c>
      <c r="H3" s="29">
        <v>1</v>
      </c>
      <c r="I3" s="29">
        <f>ROUND(LOG10(E3+F3+G3+H3),3)</f>
        <v>0.69899999999999995</v>
      </c>
      <c r="J3" s="68">
        <f>site_A!$O$10</f>
        <v>1.7341579064347541</v>
      </c>
      <c r="K3" s="67">
        <f>ROUND(I3*J3,2)</f>
        <v>1.21</v>
      </c>
      <c r="L3" s="33">
        <f>K3*T3</f>
        <v>0.80666666666666664</v>
      </c>
      <c r="M3" s="30">
        <v>1</v>
      </c>
      <c r="N3" s="30">
        <v>1</v>
      </c>
      <c r="O3" s="30">
        <v>2</v>
      </c>
      <c r="P3" s="30">
        <v>1</v>
      </c>
      <c r="Q3" s="30">
        <v>3</v>
      </c>
      <c r="R3" s="30">
        <v>0</v>
      </c>
      <c r="S3" s="31">
        <f>M3+N3+O3+P3+Q3+R3</f>
        <v>8</v>
      </c>
      <c r="T3" s="32">
        <f>(24-S3)/24</f>
        <v>0.66666666666666663</v>
      </c>
    </row>
    <row r="4" spans="1:21" x14ac:dyDescent="0.3">
      <c r="A4" s="42" t="s">
        <v>17</v>
      </c>
      <c r="B4" s="3" t="s">
        <v>5</v>
      </c>
      <c r="C4" s="4" t="s">
        <v>6</v>
      </c>
      <c r="D4" s="4" t="s">
        <v>6</v>
      </c>
      <c r="E4" s="48">
        <v>2</v>
      </c>
      <c r="F4" s="48">
        <v>3</v>
      </c>
      <c r="G4" s="48">
        <v>1</v>
      </c>
      <c r="H4" s="48">
        <v>2</v>
      </c>
      <c r="I4" s="29">
        <f t="shared" ref="I4:I5" si="0">ROUND(LOG10(E4+F4+G4+H4),3)</f>
        <v>0.90300000000000002</v>
      </c>
      <c r="J4" s="68">
        <f>site_B!$O$10</f>
        <v>1.712583312107687</v>
      </c>
      <c r="K4" s="67">
        <f>ROUND(I4*J4,2)</f>
        <v>1.55</v>
      </c>
      <c r="L4" s="33">
        <f>K4*T4</f>
        <v>0.99642857142857155</v>
      </c>
      <c r="M4" s="30">
        <v>1</v>
      </c>
      <c r="N4" s="30">
        <v>0</v>
      </c>
      <c r="O4" s="30">
        <v>0</v>
      </c>
      <c r="P4" s="30">
        <v>1</v>
      </c>
      <c r="Q4" s="30">
        <v>0</v>
      </c>
      <c r="R4" s="30">
        <v>3</v>
      </c>
      <c r="S4" s="31">
        <f t="shared" ref="S4:S5" si="1">M4+N4+O4+P4+Q4+R4</f>
        <v>5</v>
      </c>
      <c r="T4" s="32">
        <f t="shared" ref="T4:T5" si="2">(14-S4)/14</f>
        <v>0.6428571428571429</v>
      </c>
    </row>
    <row r="5" spans="1:21" x14ac:dyDescent="0.3">
      <c r="A5" s="42" t="s">
        <v>18</v>
      </c>
      <c r="B5" s="5" t="s">
        <v>5</v>
      </c>
      <c r="C5" s="6" t="s">
        <v>6</v>
      </c>
      <c r="D5" s="6" t="s">
        <v>6</v>
      </c>
      <c r="E5" s="48">
        <v>3</v>
      </c>
      <c r="F5" s="48">
        <v>4</v>
      </c>
      <c r="G5" s="48">
        <v>3</v>
      </c>
      <c r="H5" s="48">
        <v>4</v>
      </c>
      <c r="I5" s="29">
        <f t="shared" si="0"/>
        <v>1.1459999999999999</v>
      </c>
      <c r="J5" s="68">
        <f>site_C!$O$10</f>
        <v>1.723542083135128</v>
      </c>
      <c r="K5" s="67">
        <f t="shared" ref="K5" si="3">ROUND(I5*J5,2)</f>
        <v>1.98</v>
      </c>
      <c r="L5" s="33">
        <f>K5*T5</f>
        <v>0.99</v>
      </c>
      <c r="M5" s="30">
        <v>1</v>
      </c>
      <c r="N5" s="30">
        <v>2</v>
      </c>
      <c r="O5" s="30">
        <v>0</v>
      </c>
      <c r="P5" s="30">
        <v>1</v>
      </c>
      <c r="Q5" s="30">
        <v>2</v>
      </c>
      <c r="R5" s="30">
        <v>1</v>
      </c>
      <c r="S5" s="31">
        <f t="shared" si="1"/>
        <v>7</v>
      </c>
      <c r="T5" s="32">
        <f t="shared" si="2"/>
        <v>0.5</v>
      </c>
    </row>
    <row r="6" spans="1:21" x14ac:dyDescent="0.3">
      <c r="J6" s="9" t="s">
        <v>27</v>
      </c>
    </row>
    <row r="8" spans="1:21" x14ac:dyDescent="0.3">
      <c r="A8" s="15" t="s">
        <v>97</v>
      </c>
      <c r="B8" s="16"/>
      <c r="C8" s="16"/>
    </row>
    <row r="9" spans="1:21" x14ac:dyDescent="0.3">
      <c r="A9" s="17"/>
      <c r="B9" s="18">
        <v>1</v>
      </c>
      <c r="C9" s="18" t="s">
        <v>19</v>
      </c>
    </row>
    <row r="10" spans="1:21" x14ac:dyDescent="0.3">
      <c r="A10" s="17"/>
      <c r="B10" s="18">
        <v>2</v>
      </c>
      <c r="C10" s="18" t="s">
        <v>20</v>
      </c>
    </row>
    <row r="11" spans="1:21" x14ac:dyDescent="0.3">
      <c r="A11" s="17"/>
      <c r="B11" s="18">
        <v>3</v>
      </c>
      <c r="C11" s="18" t="s">
        <v>21</v>
      </c>
    </row>
    <row r="12" spans="1:21" x14ac:dyDescent="0.3">
      <c r="A12" s="17"/>
      <c r="B12" s="18">
        <v>4</v>
      </c>
      <c r="C12" s="18" t="s">
        <v>22</v>
      </c>
    </row>
    <row r="13" spans="1:21" x14ac:dyDescent="0.3">
      <c r="A13" s="15" t="s">
        <v>100</v>
      </c>
      <c r="B13" s="16"/>
      <c r="C13" s="16"/>
    </row>
    <row r="14" spans="1:21" x14ac:dyDescent="0.3">
      <c r="A14" s="17"/>
      <c r="B14" s="18">
        <v>1</v>
      </c>
      <c r="C14" s="18" t="s">
        <v>26</v>
      </c>
    </row>
    <row r="15" spans="1:21" x14ac:dyDescent="0.3">
      <c r="A15" s="17"/>
      <c r="B15" s="18">
        <v>2</v>
      </c>
      <c r="C15" s="18" t="s">
        <v>25</v>
      </c>
    </row>
    <row r="16" spans="1:21" x14ac:dyDescent="0.3">
      <c r="A16" s="17"/>
      <c r="B16" s="18">
        <v>3</v>
      </c>
      <c r="C16" s="18" t="s">
        <v>24</v>
      </c>
    </row>
    <row r="17" spans="1:12" x14ac:dyDescent="0.3">
      <c r="A17" s="17"/>
      <c r="B17" s="18">
        <v>4</v>
      </c>
      <c r="C17" s="18" t="s">
        <v>23</v>
      </c>
    </row>
    <row r="18" spans="1:12" x14ac:dyDescent="0.3">
      <c r="A18" s="15" t="s">
        <v>99</v>
      </c>
      <c r="B18" s="16"/>
      <c r="C18" s="16"/>
    </row>
    <row r="19" spans="1:12" x14ac:dyDescent="0.3">
      <c r="A19" s="17"/>
      <c r="B19" s="18">
        <v>1</v>
      </c>
      <c r="C19" s="18" t="s">
        <v>19</v>
      </c>
    </row>
    <row r="20" spans="1:12" x14ac:dyDescent="0.3">
      <c r="A20" s="17"/>
      <c r="B20" s="18">
        <v>2</v>
      </c>
      <c r="C20" s="18" t="s">
        <v>20</v>
      </c>
    </row>
    <row r="21" spans="1:12" x14ac:dyDescent="0.3">
      <c r="A21" s="17"/>
      <c r="B21" s="18">
        <v>3</v>
      </c>
      <c r="C21" s="18" t="s">
        <v>21</v>
      </c>
    </row>
    <row r="22" spans="1:12" x14ac:dyDescent="0.3">
      <c r="A22" s="17"/>
      <c r="B22" s="18">
        <v>4</v>
      </c>
      <c r="C22" s="18" t="s">
        <v>22</v>
      </c>
    </row>
    <row r="23" spans="1:12" x14ac:dyDescent="0.3">
      <c r="A23" s="15" t="s">
        <v>96</v>
      </c>
      <c r="B23" s="12"/>
      <c r="C23" s="12"/>
    </row>
    <row r="24" spans="1:12" x14ac:dyDescent="0.3">
      <c r="A24" s="14"/>
      <c r="B24" s="10">
        <v>1</v>
      </c>
      <c r="C24" s="10" t="s">
        <v>67</v>
      </c>
    </row>
    <row r="25" spans="1:12" x14ac:dyDescent="0.3">
      <c r="A25" s="14"/>
      <c r="B25" s="10">
        <v>2</v>
      </c>
      <c r="C25" s="10" t="s">
        <v>68</v>
      </c>
    </row>
    <row r="26" spans="1:12" x14ac:dyDescent="0.3">
      <c r="A26" s="14"/>
      <c r="B26" s="10">
        <v>3</v>
      </c>
      <c r="C26" s="10" t="s">
        <v>66</v>
      </c>
    </row>
    <row r="27" spans="1:12" x14ac:dyDescent="0.3">
      <c r="A27" s="11"/>
      <c r="B27" s="10">
        <v>4</v>
      </c>
      <c r="C27" s="10" t="s">
        <v>69</v>
      </c>
    </row>
    <row r="28" spans="1:12" x14ac:dyDescent="0.3">
      <c r="H28" s="7"/>
      <c r="I28" s="7"/>
      <c r="J28" s="7"/>
      <c r="K28" s="7"/>
      <c r="L28" s="7"/>
    </row>
    <row r="29" spans="1:12" x14ac:dyDescent="0.3">
      <c r="A29" s="34" t="s">
        <v>90</v>
      </c>
      <c r="B29" s="35"/>
      <c r="C29" s="35"/>
      <c r="H29" s="7"/>
      <c r="I29" s="7"/>
      <c r="J29" s="7"/>
      <c r="K29" s="7"/>
      <c r="L29" s="7"/>
    </row>
    <row r="30" spans="1:12" x14ac:dyDescent="0.3">
      <c r="A30" s="36"/>
      <c r="B30" s="37"/>
      <c r="C30" s="37" t="s">
        <v>88</v>
      </c>
      <c r="H30" s="7"/>
      <c r="I30" s="7"/>
      <c r="J30" s="7"/>
      <c r="K30" s="7"/>
      <c r="L30" s="7"/>
    </row>
    <row r="31" spans="1:12" x14ac:dyDescent="0.3">
      <c r="A31" s="34" t="s">
        <v>104</v>
      </c>
      <c r="B31" s="35"/>
      <c r="C31" s="35"/>
      <c r="H31" s="7"/>
      <c r="I31" s="7"/>
      <c r="J31" s="7"/>
      <c r="K31" s="7"/>
      <c r="L31" s="7"/>
    </row>
    <row r="32" spans="1:12" x14ac:dyDescent="0.3">
      <c r="A32" s="36"/>
      <c r="B32" s="37"/>
      <c r="C32" s="37" t="s">
        <v>105</v>
      </c>
      <c r="H32" s="7"/>
      <c r="I32" s="7"/>
      <c r="J32" s="7"/>
      <c r="K32" s="7"/>
      <c r="L32" s="7"/>
    </row>
    <row r="33" spans="1:12" x14ac:dyDescent="0.3">
      <c r="H33" s="7"/>
      <c r="I33" s="7"/>
      <c r="J33" s="7"/>
      <c r="K33" s="7"/>
      <c r="L33" s="7"/>
    </row>
    <row r="34" spans="1:12" x14ac:dyDescent="0.3">
      <c r="A34" s="23" t="s">
        <v>10</v>
      </c>
      <c r="B34" s="22"/>
      <c r="C34" s="22"/>
      <c r="H34" s="7"/>
      <c r="I34" s="7"/>
      <c r="J34" s="7"/>
      <c r="K34" s="7"/>
      <c r="L34" s="7"/>
    </row>
    <row r="35" spans="1:12" x14ac:dyDescent="0.3">
      <c r="A35" s="24"/>
      <c r="B35" s="20">
        <v>0</v>
      </c>
      <c r="C35" s="69" t="s">
        <v>11</v>
      </c>
      <c r="H35" s="7"/>
      <c r="I35" s="7"/>
      <c r="J35" s="7"/>
      <c r="K35" s="7"/>
      <c r="L35" s="7"/>
    </row>
    <row r="36" spans="1:12" x14ac:dyDescent="0.3">
      <c r="A36" s="24"/>
      <c r="B36" s="20">
        <v>1</v>
      </c>
      <c r="C36" s="69" t="s">
        <v>12</v>
      </c>
    </row>
    <row r="37" spans="1:12" x14ac:dyDescent="0.3">
      <c r="A37" s="24"/>
      <c r="B37" s="20">
        <v>2</v>
      </c>
      <c r="C37" s="69" t="s">
        <v>13</v>
      </c>
    </row>
    <row r="38" spans="1:12" x14ac:dyDescent="0.3">
      <c r="A38" s="24"/>
      <c r="B38" s="20">
        <v>3</v>
      </c>
      <c r="C38" s="69" t="s">
        <v>14</v>
      </c>
    </row>
    <row r="39" spans="1:12" x14ac:dyDescent="0.3">
      <c r="A39" s="25" t="s">
        <v>4</v>
      </c>
      <c r="B39" s="22"/>
      <c r="C39" s="22"/>
    </row>
    <row r="40" spans="1:12" x14ac:dyDescent="0.3">
      <c r="A40" s="24"/>
      <c r="B40" s="20">
        <v>0</v>
      </c>
      <c r="C40" s="21" t="s">
        <v>7</v>
      </c>
    </row>
    <row r="41" spans="1:12" x14ac:dyDescent="0.3">
      <c r="A41" s="24"/>
      <c r="B41" s="20">
        <v>1</v>
      </c>
      <c r="C41" s="21" t="s">
        <v>109</v>
      </c>
    </row>
    <row r="42" spans="1:12" x14ac:dyDescent="0.3">
      <c r="A42" s="24"/>
      <c r="B42" s="20">
        <v>2</v>
      </c>
      <c r="C42" s="21" t="s">
        <v>108</v>
      </c>
    </row>
    <row r="43" spans="1:12" x14ac:dyDescent="0.3">
      <c r="A43" s="24"/>
      <c r="B43" s="20">
        <v>3</v>
      </c>
      <c r="C43" s="21" t="s">
        <v>110</v>
      </c>
    </row>
    <row r="44" spans="1:12" x14ac:dyDescent="0.3">
      <c r="A44" s="23" t="s">
        <v>8</v>
      </c>
      <c r="B44" s="22"/>
      <c r="C44" s="22"/>
    </row>
    <row r="45" spans="1:12" x14ac:dyDescent="0.3">
      <c r="A45" s="24"/>
      <c r="B45" s="20">
        <v>0</v>
      </c>
      <c r="C45" s="21" t="s">
        <v>9</v>
      </c>
    </row>
    <row r="46" spans="1:12" x14ac:dyDescent="0.3">
      <c r="A46" s="24"/>
      <c r="B46" s="20">
        <v>1</v>
      </c>
      <c r="C46" s="21" t="s">
        <v>113</v>
      </c>
    </row>
    <row r="47" spans="1:12" x14ac:dyDescent="0.3">
      <c r="A47" s="24"/>
      <c r="B47" s="20">
        <v>2</v>
      </c>
      <c r="C47" s="21" t="s">
        <v>114</v>
      </c>
    </row>
    <row r="48" spans="1:12" x14ac:dyDescent="0.3">
      <c r="A48" s="24"/>
      <c r="B48" s="20">
        <v>3</v>
      </c>
      <c r="C48" s="21" t="s">
        <v>111</v>
      </c>
    </row>
    <row r="49" spans="1:3" x14ac:dyDescent="0.3">
      <c r="A49" s="23" t="s">
        <v>29</v>
      </c>
      <c r="B49" s="22"/>
      <c r="C49" s="22"/>
    </row>
    <row r="50" spans="1:3" x14ac:dyDescent="0.3">
      <c r="A50" s="24"/>
      <c r="B50" s="20">
        <v>0</v>
      </c>
      <c r="C50" s="21" t="s">
        <v>30</v>
      </c>
    </row>
    <row r="51" spans="1:3" x14ac:dyDescent="0.3">
      <c r="A51" s="24"/>
      <c r="B51" s="20">
        <v>1</v>
      </c>
      <c r="C51" s="21" t="s">
        <v>31</v>
      </c>
    </row>
    <row r="52" spans="1:3" x14ac:dyDescent="0.3">
      <c r="A52" s="24"/>
      <c r="B52" s="20">
        <v>2</v>
      </c>
      <c r="C52" s="21" t="s">
        <v>32</v>
      </c>
    </row>
    <row r="53" spans="1:3" x14ac:dyDescent="0.3">
      <c r="A53" s="24"/>
      <c r="B53" s="20">
        <v>3</v>
      </c>
      <c r="C53" s="21" t="s">
        <v>33</v>
      </c>
    </row>
    <row r="54" spans="1:3" x14ac:dyDescent="0.3">
      <c r="A54" s="23" t="s">
        <v>34</v>
      </c>
      <c r="B54" s="22"/>
      <c r="C54" s="22"/>
    </row>
    <row r="55" spans="1:3" x14ac:dyDescent="0.3">
      <c r="A55" s="24"/>
      <c r="B55" s="20">
        <v>0</v>
      </c>
      <c r="C55" s="21" t="s">
        <v>39</v>
      </c>
    </row>
    <row r="56" spans="1:3" x14ac:dyDescent="0.3">
      <c r="A56" s="24"/>
      <c r="B56" s="20">
        <v>1</v>
      </c>
      <c r="C56" s="21" t="s">
        <v>40</v>
      </c>
    </row>
    <row r="57" spans="1:3" x14ac:dyDescent="0.3">
      <c r="A57" s="24"/>
      <c r="B57" s="20">
        <v>2</v>
      </c>
      <c r="C57" s="21" t="s">
        <v>41</v>
      </c>
    </row>
    <row r="58" spans="1:3" x14ac:dyDescent="0.3">
      <c r="A58" s="24"/>
      <c r="B58" s="20">
        <v>3</v>
      </c>
      <c r="C58" s="21" t="s">
        <v>42</v>
      </c>
    </row>
    <row r="59" spans="1:3" x14ac:dyDescent="0.3">
      <c r="A59" s="23" t="s">
        <v>35</v>
      </c>
      <c r="B59" s="22"/>
      <c r="C59" s="22"/>
    </row>
    <row r="60" spans="1:3" x14ac:dyDescent="0.3">
      <c r="A60" s="20"/>
      <c r="B60" s="20">
        <v>0</v>
      </c>
      <c r="C60" s="21" t="s">
        <v>43</v>
      </c>
    </row>
    <row r="61" spans="1:3" x14ac:dyDescent="0.3">
      <c r="A61" s="20"/>
      <c r="B61" s="20">
        <v>1</v>
      </c>
      <c r="C61" s="21" t="s">
        <v>44</v>
      </c>
    </row>
    <row r="62" spans="1:3" x14ac:dyDescent="0.3">
      <c r="A62" s="20"/>
      <c r="B62" s="20">
        <v>2</v>
      </c>
      <c r="C62" s="21" t="s">
        <v>45</v>
      </c>
    </row>
    <row r="63" spans="1:3" x14ac:dyDescent="0.3">
      <c r="A63" s="20"/>
      <c r="B63" s="20">
        <v>3</v>
      </c>
      <c r="C63" s="21" t="s">
        <v>112</v>
      </c>
    </row>
  </sheetData>
  <mergeCells count="3">
    <mergeCell ref="E1:I1"/>
    <mergeCell ref="M1:T1"/>
    <mergeCell ref="J1:L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C2AB9-A9E2-47D1-8911-A0E4A72218CB}">
  <dimension ref="A1:AB76"/>
  <sheetViews>
    <sheetView tabSelected="1" zoomScale="70" zoomScaleNormal="70" workbookViewId="0">
      <selection activeCell="N3" sqref="N3:N9"/>
    </sheetView>
  </sheetViews>
  <sheetFormatPr defaultRowHeight="14.4" x14ac:dyDescent="0.3"/>
  <cols>
    <col min="1" max="1" width="25.6640625" customWidth="1"/>
    <col min="2" max="2" width="14.88671875" bestFit="1" customWidth="1"/>
    <col min="3" max="3" width="20.21875" customWidth="1"/>
    <col min="4" max="5" width="11.44140625" customWidth="1"/>
    <col min="6" max="6" width="14.21875" bestFit="1" customWidth="1"/>
    <col min="7" max="7" width="11.44140625" customWidth="1"/>
    <col min="8" max="8" width="9.33203125" bestFit="1" customWidth="1"/>
    <col min="9" max="9" width="12.5546875" bestFit="1" customWidth="1"/>
    <col min="10" max="10" width="12.5546875" customWidth="1"/>
    <col min="11" max="11" width="9.33203125" customWidth="1"/>
    <col min="14" max="14" width="11" bestFit="1" customWidth="1"/>
    <col min="15" max="15" width="14.109375" style="7" bestFit="1" customWidth="1"/>
    <col min="16" max="16" width="19.5546875" style="8" bestFit="1" customWidth="1"/>
    <col min="17" max="17" width="14.109375" bestFit="1" customWidth="1"/>
    <col min="18" max="18" width="11.21875" bestFit="1" customWidth="1"/>
    <col min="19" max="19" width="9.88671875" style="8" bestFit="1" customWidth="1"/>
    <col min="20" max="25" width="8.88671875" style="8"/>
    <col min="26" max="26" width="11.33203125" style="9" bestFit="1" customWidth="1"/>
    <col min="27" max="27" width="8.88671875" style="9"/>
    <col min="28" max="28" width="12.109375" style="9" bestFit="1" customWidth="1"/>
  </cols>
  <sheetData>
    <row r="1" spans="1:28" x14ac:dyDescent="0.3">
      <c r="B1" s="78" t="s">
        <v>70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6" t="s">
        <v>85</v>
      </c>
      <c r="O1" s="76"/>
      <c r="P1" s="40"/>
      <c r="Q1" s="77" t="s">
        <v>93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x14ac:dyDescent="0.3">
      <c r="A2" s="1" t="s">
        <v>47</v>
      </c>
      <c r="B2" s="49" t="s">
        <v>54</v>
      </c>
      <c r="C2" s="49" t="s">
        <v>55</v>
      </c>
      <c r="D2" s="49" t="s">
        <v>56</v>
      </c>
      <c r="E2" s="49" t="s">
        <v>57</v>
      </c>
      <c r="F2" s="49" t="s">
        <v>58</v>
      </c>
      <c r="G2" s="49" t="s">
        <v>59</v>
      </c>
      <c r="H2" s="49" t="s">
        <v>60</v>
      </c>
      <c r="I2" s="49" t="s">
        <v>61</v>
      </c>
      <c r="J2" s="49" t="s">
        <v>118</v>
      </c>
      <c r="K2" s="49" t="s">
        <v>62</v>
      </c>
      <c r="L2" s="49" t="s">
        <v>63</v>
      </c>
      <c r="M2" s="49" t="s">
        <v>64</v>
      </c>
      <c r="N2" s="51" t="s">
        <v>87</v>
      </c>
      <c r="O2" s="52" t="s">
        <v>90</v>
      </c>
      <c r="P2" s="41" t="s">
        <v>47</v>
      </c>
      <c r="Q2" s="43" t="s">
        <v>54</v>
      </c>
      <c r="R2" s="43" t="s">
        <v>55</v>
      </c>
      <c r="S2" s="43" t="s">
        <v>56</v>
      </c>
      <c r="T2" s="43" t="s">
        <v>57</v>
      </c>
      <c r="U2" s="43" t="s">
        <v>58</v>
      </c>
      <c r="V2" s="43" t="s">
        <v>59</v>
      </c>
      <c r="W2" s="43" t="s">
        <v>60</v>
      </c>
      <c r="X2" s="43" t="s">
        <v>61</v>
      </c>
      <c r="Y2" s="43" t="s">
        <v>118</v>
      </c>
      <c r="Z2" s="43" t="s">
        <v>62</v>
      </c>
      <c r="AA2" s="43" t="s">
        <v>63</v>
      </c>
      <c r="AB2" s="43" t="s">
        <v>64</v>
      </c>
    </row>
    <row r="3" spans="1:28" x14ac:dyDescent="0.3">
      <c r="A3" s="44" t="s">
        <v>65</v>
      </c>
      <c r="B3" s="50">
        <v>1</v>
      </c>
      <c r="C3" s="50">
        <v>1</v>
      </c>
      <c r="D3" s="50">
        <v>1</v>
      </c>
      <c r="E3" s="50">
        <v>1</v>
      </c>
      <c r="F3" s="50">
        <v>1</v>
      </c>
      <c r="G3" s="50">
        <v>1</v>
      </c>
      <c r="H3" s="50">
        <v>1</v>
      </c>
      <c r="I3" s="50">
        <v>2</v>
      </c>
      <c r="J3" s="50">
        <v>2</v>
      </c>
      <c r="K3" s="50">
        <v>1</v>
      </c>
      <c r="L3" s="50">
        <v>1</v>
      </c>
      <c r="M3" s="50">
        <v>1</v>
      </c>
      <c r="N3" s="52">
        <f>B3*Q3+C3*R3+D3*S3+E3*T3+F3*U3+G3*V3+H3*W3+I3*X3+J3*Y3+K3*Z3+L3*AA3+M3*AB3</f>
        <v>42</v>
      </c>
      <c r="O3" s="53">
        <f>LOG(N3,10)</f>
        <v>1.6232492903979003</v>
      </c>
      <c r="P3" s="42" t="s">
        <v>65</v>
      </c>
      <c r="Q3" s="39">
        <v>2</v>
      </c>
      <c r="R3" s="39">
        <v>2</v>
      </c>
      <c r="S3" s="39">
        <v>3</v>
      </c>
      <c r="T3" s="39">
        <v>4</v>
      </c>
      <c r="U3" s="39">
        <v>1</v>
      </c>
      <c r="V3" s="39">
        <v>4</v>
      </c>
      <c r="W3" s="39">
        <v>4</v>
      </c>
      <c r="X3" s="39">
        <v>4</v>
      </c>
      <c r="Y3" s="39">
        <v>1</v>
      </c>
      <c r="Z3" s="39">
        <v>4</v>
      </c>
      <c r="AA3" s="39">
        <v>4</v>
      </c>
      <c r="AB3" s="39">
        <v>4</v>
      </c>
    </row>
    <row r="4" spans="1:28" x14ac:dyDescent="0.3">
      <c r="A4" s="44" t="s">
        <v>48</v>
      </c>
      <c r="B4" s="50">
        <v>2</v>
      </c>
      <c r="C4" s="50">
        <v>1</v>
      </c>
      <c r="D4" s="50">
        <v>1</v>
      </c>
      <c r="E4" s="50">
        <v>2</v>
      </c>
      <c r="F4" s="50">
        <v>1</v>
      </c>
      <c r="G4" s="50">
        <v>4</v>
      </c>
      <c r="H4" s="50">
        <v>4</v>
      </c>
      <c r="I4" s="50">
        <v>1</v>
      </c>
      <c r="J4" s="50">
        <v>4</v>
      </c>
      <c r="K4" s="50">
        <v>2</v>
      </c>
      <c r="L4" s="50">
        <v>2</v>
      </c>
      <c r="M4" s="50">
        <v>4</v>
      </c>
      <c r="N4" s="52">
        <f t="shared" ref="N4:N9" si="0">B4*Q4+C4*R4+D4*S4+E4*T4+F4*U4+G4*V4+H4*W4+I4*X4+J4*Y4+K4*Z4+L4*AA4+M4*AB4</f>
        <v>96</v>
      </c>
      <c r="O4" s="53">
        <f t="shared" ref="O4:O9" si="1">LOG(N4,10)</f>
        <v>1.9822712330395682</v>
      </c>
      <c r="P4" s="42" t="s">
        <v>48</v>
      </c>
      <c r="Q4" s="39">
        <v>2</v>
      </c>
      <c r="R4" s="39">
        <v>3</v>
      </c>
      <c r="S4" s="39">
        <v>3</v>
      </c>
      <c r="T4" s="39">
        <v>4</v>
      </c>
      <c r="U4" s="39">
        <v>1</v>
      </c>
      <c r="V4" s="39">
        <v>4</v>
      </c>
      <c r="W4" s="39">
        <v>4</v>
      </c>
      <c r="X4" s="39">
        <v>3</v>
      </c>
      <c r="Y4" s="39">
        <v>4</v>
      </c>
      <c r="Z4" s="39">
        <v>3</v>
      </c>
      <c r="AA4" s="39">
        <v>4</v>
      </c>
      <c r="AB4" s="39">
        <v>3</v>
      </c>
    </row>
    <row r="5" spans="1:28" x14ac:dyDescent="0.3">
      <c r="A5" s="44" t="s">
        <v>49</v>
      </c>
      <c r="B5" s="50">
        <v>2</v>
      </c>
      <c r="C5" s="50">
        <v>3</v>
      </c>
      <c r="D5" s="50">
        <v>1</v>
      </c>
      <c r="E5" s="50">
        <v>2</v>
      </c>
      <c r="F5" s="50">
        <v>3</v>
      </c>
      <c r="G5" s="50">
        <v>3</v>
      </c>
      <c r="H5" s="50">
        <v>2</v>
      </c>
      <c r="I5" s="50">
        <v>3</v>
      </c>
      <c r="J5" s="50">
        <v>2</v>
      </c>
      <c r="K5" s="50">
        <v>3</v>
      </c>
      <c r="L5" s="50">
        <v>1</v>
      </c>
      <c r="M5" s="50">
        <v>2</v>
      </c>
      <c r="N5" s="52">
        <f t="shared" si="0"/>
        <v>74</v>
      </c>
      <c r="O5" s="53">
        <f t="shared" si="1"/>
        <v>1.8692317197309762</v>
      </c>
      <c r="P5" s="42" t="s">
        <v>49</v>
      </c>
      <c r="Q5" s="39">
        <v>1</v>
      </c>
      <c r="R5" s="39">
        <v>2</v>
      </c>
      <c r="S5" s="39">
        <v>2</v>
      </c>
      <c r="T5" s="39">
        <v>3</v>
      </c>
      <c r="U5" s="39">
        <v>2</v>
      </c>
      <c r="V5" s="39">
        <v>3</v>
      </c>
      <c r="W5" s="39">
        <v>4</v>
      </c>
      <c r="X5" s="39">
        <v>4</v>
      </c>
      <c r="Y5" s="39">
        <v>3</v>
      </c>
      <c r="Z5" s="39">
        <v>3</v>
      </c>
      <c r="AA5" s="39">
        <v>2</v>
      </c>
      <c r="AB5" s="39">
        <v>3</v>
      </c>
    </row>
    <row r="6" spans="1:28" x14ac:dyDescent="0.3">
      <c r="A6" s="44" t="s">
        <v>50</v>
      </c>
      <c r="B6" s="50">
        <v>2</v>
      </c>
      <c r="C6" s="50">
        <v>2</v>
      </c>
      <c r="D6" s="50">
        <v>3</v>
      </c>
      <c r="E6" s="50">
        <v>2</v>
      </c>
      <c r="F6" s="50">
        <v>2</v>
      </c>
      <c r="G6" s="50">
        <v>3</v>
      </c>
      <c r="H6" s="50">
        <v>1</v>
      </c>
      <c r="I6" s="50">
        <v>1</v>
      </c>
      <c r="J6" s="50">
        <v>3</v>
      </c>
      <c r="K6" s="50">
        <v>2</v>
      </c>
      <c r="L6" s="50">
        <v>3</v>
      </c>
      <c r="M6" s="50">
        <v>2</v>
      </c>
      <c r="N6" s="52">
        <f t="shared" si="0"/>
        <v>68</v>
      </c>
      <c r="O6" s="53">
        <f>LOG(N6,10)</f>
        <v>1.8325089127062362</v>
      </c>
      <c r="P6" s="42" t="s">
        <v>50</v>
      </c>
      <c r="Q6" s="39">
        <v>1</v>
      </c>
      <c r="R6" s="39">
        <v>3</v>
      </c>
      <c r="S6" s="39">
        <v>3</v>
      </c>
      <c r="T6" s="39">
        <v>3</v>
      </c>
      <c r="U6" s="39">
        <v>4</v>
      </c>
      <c r="V6" s="39">
        <v>4</v>
      </c>
      <c r="W6" s="39">
        <v>3</v>
      </c>
      <c r="X6" s="39">
        <v>3</v>
      </c>
      <c r="Y6" s="39">
        <v>3</v>
      </c>
      <c r="Z6" s="39">
        <v>1</v>
      </c>
      <c r="AA6" s="39">
        <v>2</v>
      </c>
      <c r="AB6" s="39">
        <v>1</v>
      </c>
    </row>
    <row r="7" spans="1:28" x14ac:dyDescent="0.3">
      <c r="A7" s="44" t="s">
        <v>89</v>
      </c>
      <c r="B7" s="50">
        <v>3</v>
      </c>
      <c r="C7" s="50">
        <v>2</v>
      </c>
      <c r="D7" s="50">
        <v>2</v>
      </c>
      <c r="E7" s="50">
        <v>1</v>
      </c>
      <c r="F7" s="50">
        <v>3</v>
      </c>
      <c r="G7" s="50">
        <v>2</v>
      </c>
      <c r="H7" s="50">
        <v>3</v>
      </c>
      <c r="I7" s="50">
        <v>3</v>
      </c>
      <c r="J7" s="50">
        <v>2</v>
      </c>
      <c r="K7" s="50">
        <v>4</v>
      </c>
      <c r="L7" s="50">
        <v>4</v>
      </c>
      <c r="M7" s="50">
        <v>1</v>
      </c>
      <c r="N7" s="52">
        <f t="shared" si="0"/>
        <v>69</v>
      </c>
      <c r="O7" s="53">
        <f t="shared" si="1"/>
        <v>1.8388490907372552</v>
      </c>
      <c r="P7" s="42" t="s">
        <v>51</v>
      </c>
      <c r="Q7" s="39">
        <v>1</v>
      </c>
      <c r="R7" s="39">
        <v>2</v>
      </c>
      <c r="S7" s="39">
        <v>2</v>
      </c>
      <c r="T7" s="39">
        <v>3</v>
      </c>
      <c r="U7" s="39">
        <v>3</v>
      </c>
      <c r="V7" s="39">
        <v>3</v>
      </c>
      <c r="W7" s="39">
        <v>3</v>
      </c>
      <c r="X7" s="39">
        <v>3</v>
      </c>
      <c r="Y7" s="39">
        <v>2</v>
      </c>
      <c r="Z7" s="39">
        <v>2</v>
      </c>
      <c r="AA7" s="39">
        <v>2</v>
      </c>
      <c r="AB7" s="39">
        <v>2</v>
      </c>
    </row>
    <row r="8" spans="1:28" x14ac:dyDescent="0.3">
      <c r="A8" s="44" t="s">
        <v>52</v>
      </c>
      <c r="B8" s="50">
        <v>2</v>
      </c>
      <c r="C8" s="50">
        <v>3</v>
      </c>
      <c r="D8" s="50">
        <v>2</v>
      </c>
      <c r="E8" s="50">
        <v>2</v>
      </c>
      <c r="F8" s="50">
        <v>2</v>
      </c>
      <c r="G8" s="50">
        <v>2</v>
      </c>
      <c r="H8" s="50">
        <v>3</v>
      </c>
      <c r="I8" s="50">
        <v>4</v>
      </c>
      <c r="J8" s="50">
        <v>1</v>
      </c>
      <c r="K8" s="50">
        <v>2</v>
      </c>
      <c r="L8" s="50">
        <v>2</v>
      </c>
      <c r="M8" s="50">
        <v>1</v>
      </c>
      <c r="N8" s="52">
        <f t="shared" si="0"/>
        <v>41</v>
      </c>
      <c r="O8" s="53">
        <f t="shared" si="1"/>
        <v>1.6127838567197355</v>
      </c>
      <c r="P8" s="42" t="s">
        <v>52</v>
      </c>
      <c r="Q8" s="39">
        <v>1</v>
      </c>
      <c r="R8" s="39">
        <v>1</v>
      </c>
      <c r="S8" s="39">
        <v>1</v>
      </c>
      <c r="T8" s="39">
        <v>2</v>
      </c>
      <c r="U8" s="39">
        <v>3</v>
      </c>
      <c r="V8" s="39">
        <v>2</v>
      </c>
      <c r="W8" s="39">
        <v>2</v>
      </c>
      <c r="X8" s="39">
        <v>2</v>
      </c>
      <c r="Y8" s="39">
        <v>1</v>
      </c>
      <c r="Z8" s="39">
        <v>1</v>
      </c>
      <c r="AA8" s="39">
        <v>1</v>
      </c>
      <c r="AB8" s="39">
        <v>1</v>
      </c>
    </row>
    <row r="9" spans="1:28" x14ac:dyDescent="0.3">
      <c r="A9" s="44" t="s">
        <v>53</v>
      </c>
      <c r="B9" s="50">
        <v>1</v>
      </c>
      <c r="C9" s="50">
        <v>3</v>
      </c>
      <c r="D9" s="50">
        <v>1</v>
      </c>
      <c r="E9" s="50">
        <v>1</v>
      </c>
      <c r="F9" s="50">
        <v>1</v>
      </c>
      <c r="G9" s="50">
        <v>2</v>
      </c>
      <c r="H9" s="50">
        <v>1</v>
      </c>
      <c r="I9" s="50">
        <v>4</v>
      </c>
      <c r="J9" s="50">
        <v>1</v>
      </c>
      <c r="K9" s="50">
        <v>4</v>
      </c>
      <c r="L9" s="50">
        <v>1</v>
      </c>
      <c r="M9" s="50">
        <v>3</v>
      </c>
      <c r="N9" s="52">
        <f t="shared" si="0"/>
        <v>24</v>
      </c>
      <c r="O9" s="53">
        <f t="shared" si="1"/>
        <v>1.3802112417116059</v>
      </c>
      <c r="P9" s="42" t="s">
        <v>53</v>
      </c>
      <c r="Q9" s="39">
        <v>1</v>
      </c>
      <c r="R9" s="39">
        <v>1</v>
      </c>
      <c r="S9" s="39">
        <v>1</v>
      </c>
      <c r="T9" s="39">
        <v>1</v>
      </c>
      <c r="U9" s="39">
        <v>2</v>
      </c>
      <c r="V9" s="39">
        <v>1</v>
      </c>
      <c r="W9" s="39">
        <v>1</v>
      </c>
      <c r="X9" s="39">
        <v>1</v>
      </c>
      <c r="Y9" s="39">
        <v>1</v>
      </c>
      <c r="Z9" s="39">
        <v>1</v>
      </c>
      <c r="AA9" s="39">
        <v>1</v>
      </c>
      <c r="AB9" s="39">
        <v>1</v>
      </c>
    </row>
    <row r="10" spans="1:28" ht="21" x14ac:dyDescent="0.4">
      <c r="A10" s="45" t="s">
        <v>91</v>
      </c>
      <c r="B10" s="70">
        <f t="shared" ref="B10:N10" si="2">AVERAGE(B3:B9)</f>
        <v>1.8571428571428572</v>
      </c>
      <c r="C10" s="70">
        <f t="shared" si="2"/>
        <v>2.1428571428571428</v>
      </c>
      <c r="D10" s="70">
        <f t="shared" si="2"/>
        <v>1.5714285714285714</v>
      </c>
      <c r="E10" s="70">
        <f t="shared" si="2"/>
        <v>1.5714285714285714</v>
      </c>
      <c r="F10" s="70">
        <f t="shared" si="2"/>
        <v>1.8571428571428572</v>
      </c>
      <c r="G10" s="70">
        <f t="shared" si="2"/>
        <v>2.4285714285714284</v>
      </c>
      <c r="H10" s="70">
        <f t="shared" si="2"/>
        <v>2.1428571428571428</v>
      </c>
      <c r="I10" s="70">
        <f t="shared" si="2"/>
        <v>2.5714285714285716</v>
      </c>
      <c r="J10" s="70">
        <f t="shared" ref="J10" si="3">AVERAGE(J3:J9)</f>
        <v>2.1428571428571428</v>
      </c>
      <c r="K10" s="70">
        <f t="shared" si="2"/>
        <v>2.5714285714285716</v>
      </c>
      <c r="L10" s="70">
        <f t="shared" si="2"/>
        <v>2</v>
      </c>
      <c r="M10" s="70">
        <f t="shared" si="2"/>
        <v>2</v>
      </c>
      <c r="N10" s="54">
        <f t="shared" si="2"/>
        <v>59.142857142857146</v>
      </c>
      <c r="O10" s="71">
        <f>AVERAGE(O3:O9)</f>
        <v>1.7341579064347541</v>
      </c>
      <c r="Q10" s="66" t="s">
        <v>94</v>
      </c>
    </row>
    <row r="12" spans="1:28" x14ac:dyDescent="0.3">
      <c r="A12" s="61" t="s">
        <v>71</v>
      </c>
      <c r="B12" s="63"/>
      <c r="C12" s="63"/>
    </row>
    <row r="13" spans="1:28" x14ac:dyDescent="0.3">
      <c r="A13" s="56"/>
      <c r="B13" s="55">
        <v>1</v>
      </c>
      <c r="C13" s="55" t="s">
        <v>76</v>
      </c>
    </row>
    <row r="14" spans="1:28" x14ac:dyDescent="0.3">
      <c r="A14" s="56"/>
      <c r="B14" s="55">
        <v>2</v>
      </c>
      <c r="C14" s="55" t="s">
        <v>75</v>
      </c>
    </row>
    <row r="15" spans="1:28" x14ac:dyDescent="0.3">
      <c r="A15" s="56"/>
      <c r="B15" s="55">
        <v>3</v>
      </c>
      <c r="C15" s="55" t="s">
        <v>73</v>
      </c>
    </row>
    <row r="16" spans="1:28" x14ac:dyDescent="0.3">
      <c r="A16" s="56"/>
      <c r="B16" s="55">
        <v>4</v>
      </c>
      <c r="C16" s="55" t="s">
        <v>74</v>
      </c>
    </row>
    <row r="17" spans="1:28" x14ac:dyDescent="0.3">
      <c r="A17" s="61" t="s">
        <v>72</v>
      </c>
      <c r="B17" s="63"/>
      <c r="C17" s="63"/>
    </row>
    <row r="18" spans="1:28" x14ac:dyDescent="0.3">
      <c r="A18" s="56"/>
      <c r="B18" s="55">
        <v>1</v>
      </c>
      <c r="C18" s="55" t="s">
        <v>76</v>
      </c>
    </row>
    <row r="19" spans="1:28" x14ac:dyDescent="0.3">
      <c r="A19" s="56"/>
      <c r="B19" s="55">
        <v>2</v>
      </c>
      <c r="C19" s="55" t="s">
        <v>75</v>
      </c>
    </row>
    <row r="20" spans="1:28" s="7" customFormat="1" x14ac:dyDescent="0.3">
      <c r="A20" s="56"/>
      <c r="B20" s="55">
        <v>3</v>
      </c>
      <c r="C20" s="55" t="s">
        <v>73</v>
      </c>
      <c r="D20"/>
      <c r="E20"/>
      <c r="F20"/>
      <c r="G20"/>
      <c r="H20"/>
      <c r="I20"/>
      <c r="J20"/>
      <c r="K20"/>
      <c r="L20"/>
      <c r="M20"/>
      <c r="N20"/>
      <c r="P20" s="8"/>
      <c r="Q20"/>
      <c r="R20"/>
      <c r="S20" s="8"/>
      <c r="T20" s="8"/>
      <c r="U20" s="8"/>
      <c r="V20" s="8"/>
      <c r="W20" s="8"/>
      <c r="X20" s="8"/>
      <c r="Y20" s="8"/>
      <c r="Z20" s="9"/>
      <c r="AA20" s="9"/>
      <c r="AB20" s="9"/>
    </row>
    <row r="21" spans="1:28" s="7" customFormat="1" x14ac:dyDescent="0.3">
      <c r="A21" s="56"/>
      <c r="B21" s="55">
        <v>4</v>
      </c>
      <c r="C21" s="55" t="s">
        <v>74</v>
      </c>
      <c r="D21"/>
      <c r="E21"/>
      <c r="F21"/>
      <c r="G21"/>
      <c r="H21"/>
      <c r="I21"/>
      <c r="J21"/>
      <c r="K21"/>
      <c r="L21"/>
      <c r="M21"/>
      <c r="N21"/>
      <c r="P21" s="8"/>
      <c r="Q21"/>
      <c r="R21"/>
      <c r="S21" s="8"/>
      <c r="T21" s="8"/>
      <c r="U21" s="8"/>
      <c r="V21" s="8"/>
      <c r="W21" s="8"/>
      <c r="X21" s="8"/>
      <c r="Y21" s="8"/>
      <c r="Z21" s="9"/>
      <c r="AA21" s="9"/>
      <c r="AB21" s="9"/>
    </row>
    <row r="22" spans="1:28" s="7" customFormat="1" x14ac:dyDescent="0.3">
      <c r="A22" s="61" t="s">
        <v>92</v>
      </c>
      <c r="B22" s="63"/>
      <c r="C22" s="63"/>
      <c r="D22"/>
      <c r="E22"/>
      <c r="F22"/>
      <c r="G22"/>
      <c r="H22"/>
      <c r="I22"/>
      <c r="J22"/>
      <c r="K22"/>
      <c r="L22"/>
      <c r="M22"/>
      <c r="N22"/>
      <c r="P22" s="8"/>
      <c r="Q22"/>
      <c r="R22"/>
      <c r="S22" s="8"/>
      <c r="T22" s="8"/>
      <c r="U22" s="8"/>
      <c r="V22" s="8"/>
      <c r="W22" s="8"/>
      <c r="X22" s="8"/>
      <c r="Y22" s="8"/>
      <c r="Z22" s="9"/>
      <c r="AA22" s="9"/>
      <c r="AB22" s="9"/>
    </row>
    <row r="23" spans="1:28" s="7" customFormat="1" x14ac:dyDescent="0.3">
      <c r="A23" s="56"/>
      <c r="B23" s="55">
        <v>1</v>
      </c>
      <c r="C23" s="55" t="s">
        <v>76</v>
      </c>
      <c r="D23"/>
      <c r="E23"/>
      <c r="F23"/>
      <c r="G23"/>
      <c r="H23"/>
      <c r="I23"/>
      <c r="J23"/>
      <c r="K23"/>
      <c r="L23"/>
      <c r="M23"/>
      <c r="N23"/>
      <c r="P23" s="8"/>
      <c r="Q23"/>
      <c r="R23"/>
      <c r="S23" s="8"/>
      <c r="T23" s="8"/>
      <c r="U23" s="8"/>
      <c r="V23" s="8"/>
      <c r="W23" s="8"/>
      <c r="X23" s="8"/>
      <c r="Y23" s="8"/>
      <c r="Z23" s="9"/>
      <c r="AA23" s="9"/>
      <c r="AB23" s="9"/>
    </row>
    <row r="24" spans="1:28" s="7" customFormat="1" x14ac:dyDescent="0.3">
      <c r="A24" s="56"/>
      <c r="B24" s="55">
        <v>2</v>
      </c>
      <c r="C24" s="55" t="s">
        <v>75</v>
      </c>
      <c r="D24"/>
      <c r="E24"/>
      <c r="F24"/>
      <c r="G24"/>
      <c r="H24"/>
      <c r="I24"/>
      <c r="J24"/>
      <c r="K24"/>
      <c r="L24"/>
      <c r="M24"/>
      <c r="N24"/>
      <c r="P24" s="8"/>
      <c r="Q24"/>
      <c r="R24"/>
      <c r="S24" s="8"/>
      <c r="T24" s="8"/>
      <c r="U24" s="8"/>
      <c r="V24" s="8"/>
      <c r="W24" s="8"/>
      <c r="X24" s="8"/>
      <c r="Y24" s="8"/>
      <c r="Z24" s="9"/>
      <c r="AA24" s="9"/>
      <c r="AB24" s="9"/>
    </row>
    <row r="25" spans="1:28" s="7" customFormat="1" x14ac:dyDescent="0.3">
      <c r="A25" s="56"/>
      <c r="B25" s="55">
        <v>3</v>
      </c>
      <c r="C25" s="55" t="s">
        <v>73</v>
      </c>
      <c r="D25"/>
      <c r="E25"/>
      <c r="F25"/>
      <c r="G25"/>
      <c r="H25"/>
      <c r="I25"/>
      <c r="J25"/>
      <c r="K25"/>
      <c r="L25"/>
      <c r="M25"/>
      <c r="N25"/>
      <c r="P25" s="8"/>
      <c r="Q25"/>
      <c r="R25"/>
      <c r="S25" s="8"/>
      <c r="T25" s="8"/>
      <c r="U25" s="8"/>
      <c r="V25" s="8"/>
      <c r="W25" s="8"/>
      <c r="X25" s="8"/>
      <c r="Y25" s="8"/>
      <c r="Z25" s="9"/>
      <c r="AA25" s="9"/>
      <c r="AB25" s="9"/>
    </row>
    <row r="26" spans="1:28" s="7" customFormat="1" x14ac:dyDescent="0.3">
      <c r="A26" s="56"/>
      <c r="B26" s="55">
        <v>4</v>
      </c>
      <c r="C26" s="55" t="s">
        <v>74</v>
      </c>
      <c r="D26"/>
      <c r="E26"/>
      <c r="F26"/>
      <c r="G26"/>
      <c r="H26"/>
      <c r="I26"/>
      <c r="J26"/>
      <c r="K26"/>
      <c r="L26"/>
      <c r="M26"/>
      <c r="N26"/>
      <c r="P26" s="8"/>
      <c r="Q26"/>
      <c r="R26"/>
      <c r="S26" s="8"/>
      <c r="T26" s="8"/>
      <c r="U26" s="8"/>
      <c r="V26" s="8"/>
      <c r="W26" s="8"/>
      <c r="X26" s="8"/>
      <c r="Y26" s="8"/>
      <c r="Z26" s="9"/>
      <c r="AA26" s="9"/>
      <c r="AB26" s="9"/>
    </row>
    <row r="27" spans="1:28" s="7" customFormat="1" x14ac:dyDescent="0.3">
      <c r="A27" s="61" t="s">
        <v>77</v>
      </c>
      <c r="B27" s="64"/>
      <c r="C27" s="64"/>
      <c r="D27"/>
      <c r="E27"/>
      <c r="F27"/>
      <c r="G27"/>
      <c r="H27"/>
      <c r="I27"/>
      <c r="J27"/>
      <c r="K27"/>
      <c r="L27"/>
      <c r="M27"/>
      <c r="N27"/>
      <c r="P27" s="8"/>
      <c r="Q27"/>
      <c r="R27"/>
      <c r="S27" s="8"/>
      <c r="T27" s="8"/>
      <c r="U27" s="8"/>
      <c r="V27" s="8"/>
      <c r="W27" s="8"/>
      <c r="X27" s="8"/>
      <c r="Y27" s="8"/>
      <c r="Z27" s="9"/>
      <c r="AA27" s="9"/>
      <c r="AB27" s="9"/>
    </row>
    <row r="28" spans="1:28" s="7" customFormat="1" x14ac:dyDescent="0.3">
      <c r="A28" s="57"/>
      <c r="B28" s="55">
        <v>1</v>
      </c>
      <c r="C28" s="55" t="s">
        <v>76</v>
      </c>
      <c r="D28"/>
      <c r="E28"/>
      <c r="F28"/>
      <c r="G28"/>
      <c r="H28"/>
      <c r="I28"/>
      <c r="J28"/>
      <c r="K28"/>
      <c r="L28"/>
      <c r="M28"/>
      <c r="N28"/>
      <c r="P28" s="8"/>
      <c r="Q28"/>
      <c r="R28"/>
      <c r="S28" s="8"/>
      <c r="T28" s="8"/>
      <c r="U28" s="8"/>
      <c r="V28" s="8"/>
      <c r="W28" s="8"/>
      <c r="X28" s="8"/>
      <c r="Y28" s="8"/>
      <c r="Z28" s="9"/>
      <c r="AA28" s="9"/>
      <c r="AB28" s="9"/>
    </row>
    <row r="29" spans="1:28" s="7" customFormat="1" x14ac:dyDescent="0.3">
      <c r="A29" s="57"/>
      <c r="B29" s="55">
        <v>2</v>
      </c>
      <c r="C29" s="55" t="s">
        <v>75</v>
      </c>
      <c r="D29"/>
      <c r="E29"/>
      <c r="F29"/>
      <c r="G29"/>
      <c r="H29"/>
      <c r="I29"/>
      <c r="J29"/>
      <c r="K29"/>
      <c r="L29"/>
      <c r="M29"/>
      <c r="N29"/>
      <c r="P29" s="8"/>
      <c r="Q29"/>
      <c r="R29"/>
      <c r="S29" s="8"/>
      <c r="T29" s="8"/>
      <c r="U29" s="8"/>
      <c r="V29" s="8"/>
      <c r="W29" s="8"/>
      <c r="X29" s="8"/>
      <c r="Y29" s="8"/>
      <c r="Z29" s="9"/>
      <c r="AA29" s="9"/>
      <c r="AB29" s="9"/>
    </row>
    <row r="30" spans="1:28" s="7" customFormat="1" x14ac:dyDescent="0.3">
      <c r="A30" s="57"/>
      <c r="B30" s="55">
        <v>3</v>
      </c>
      <c r="C30" s="55" t="s">
        <v>73</v>
      </c>
      <c r="D30"/>
      <c r="E30"/>
      <c r="F30"/>
      <c r="G30"/>
      <c r="H30"/>
      <c r="I30"/>
      <c r="J30"/>
      <c r="K30"/>
      <c r="L30"/>
      <c r="M30"/>
      <c r="N30"/>
      <c r="P30" s="8"/>
      <c r="Q30"/>
      <c r="R30"/>
      <c r="S30" s="8"/>
      <c r="T30" s="8"/>
      <c r="U30" s="8"/>
      <c r="V30" s="8"/>
      <c r="W30" s="8"/>
      <c r="X30" s="8"/>
      <c r="Y30" s="8"/>
      <c r="Z30" s="9"/>
      <c r="AA30" s="9"/>
      <c r="AB30" s="9"/>
    </row>
    <row r="31" spans="1:28" s="7" customFormat="1" x14ac:dyDescent="0.3">
      <c r="A31" s="58"/>
      <c r="B31" s="55">
        <v>4</v>
      </c>
      <c r="C31" s="55" t="s">
        <v>74</v>
      </c>
      <c r="D31"/>
      <c r="E31"/>
      <c r="F31"/>
      <c r="G31"/>
      <c r="H31"/>
      <c r="I31"/>
      <c r="J31"/>
      <c r="K31"/>
      <c r="L31"/>
      <c r="M31"/>
      <c r="N31"/>
      <c r="P31" s="8"/>
      <c r="Q31"/>
      <c r="R31"/>
      <c r="S31" s="8"/>
      <c r="T31" s="8"/>
      <c r="U31" s="8"/>
      <c r="V31" s="8"/>
      <c r="W31" s="8"/>
      <c r="X31" s="8"/>
      <c r="Y31" s="8"/>
      <c r="Z31" s="9"/>
      <c r="AA31" s="9"/>
      <c r="AB31" s="9"/>
    </row>
    <row r="32" spans="1:28" s="7" customFormat="1" x14ac:dyDescent="0.3">
      <c r="A32" s="61" t="s">
        <v>78</v>
      </c>
      <c r="B32" s="65"/>
      <c r="C32" s="65"/>
      <c r="D32"/>
      <c r="E32"/>
      <c r="F32"/>
      <c r="G32"/>
      <c r="P32" s="8"/>
      <c r="Q32"/>
      <c r="R32"/>
      <c r="S32" s="8"/>
      <c r="T32" s="8"/>
      <c r="U32" s="8"/>
      <c r="V32" s="8"/>
      <c r="W32" s="8"/>
      <c r="X32" s="8"/>
      <c r="Y32" s="8"/>
      <c r="Z32" s="9"/>
      <c r="AA32" s="9"/>
      <c r="AB32" s="9"/>
    </row>
    <row r="33" spans="1:28" s="7" customFormat="1" x14ac:dyDescent="0.3">
      <c r="A33" s="59"/>
      <c r="B33" s="55">
        <v>1</v>
      </c>
      <c r="C33" s="55" t="s">
        <v>76</v>
      </c>
      <c r="D33"/>
      <c r="E33"/>
      <c r="F33"/>
      <c r="G33"/>
      <c r="P33" s="8"/>
      <c r="Q33"/>
      <c r="R33"/>
      <c r="S33" s="8"/>
      <c r="T33" s="8"/>
      <c r="U33" s="8"/>
      <c r="V33" s="8"/>
      <c r="W33" s="8"/>
      <c r="X33" s="8"/>
      <c r="Y33" s="8"/>
      <c r="Z33" s="9"/>
      <c r="AA33" s="9"/>
      <c r="AB33" s="9"/>
    </row>
    <row r="34" spans="1:28" s="7" customFormat="1" x14ac:dyDescent="0.3">
      <c r="A34" s="59"/>
      <c r="B34" s="55">
        <v>2</v>
      </c>
      <c r="C34" s="55" t="s">
        <v>75</v>
      </c>
      <c r="D34"/>
      <c r="E34"/>
      <c r="F34"/>
      <c r="G34"/>
      <c r="P34" s="8"/>
      <c r="Q34"/>
      <c r="R34"/>
      <c r="S34" s="8"/>
      <c r="T34" s="8"/>
      <c r="U34" s="8"/>
      <c r="V34" s="8"/>
      <c r="W34" s="8"/>
      <c r="X34" s="8"/>
      <c r="Y34" s="8"/>
      <c r="Z34" s="9"/>
      <c r="AA34" s="9"/>
      <c r="AB34" s="9"/>
    </row>
    <row r="35" spans="1:28" s="7" customFormat="1" x14ac:dyDescent="0.3">
      <c r="A35" s="59"/>
      <c r="B35" s="55">
        <v>3</v>
      </c>
      <c r="C35" s="55" t="s">
        <v>73</v>
      </c>
      <c r="D35"/>
      <c r="E35"/>
      <c r="F35"/>
      <c r="G35"/>
      <c r="P35" s="8"/>
      <c r="Q35"/>
      <c r="R35"/>
      <c r="S35" s="8"/>
      <c r="T35" s="8"/>
      <c r="U35" s="8"/>
      <c r="V35" s="8"/>
      <c r="W35" s="8"/>
      <c r="X35" s="8"/>
      <c r="Y35" s="8"/>
      <c r="Z35" s="9"/>
      <c r="AA35" s="9"/>
      <c r="AB35" s="9"/>
    </row>
    <row r="36" spans="1:28" s="7" customFormat="1" x14ac:dyDescent="0.3">
      <c r="A36" s="59"/>
      <c r="B36" s="55">
        <v>4</v>
      </c>
      <c r="C36" s="55" t="s">
        <v>74</v>
      </c>
      <c r="D36"/>
      <c r="E36"/>
      <c r="F36"/>
      <c r="G36"/>
      <c r="P36" s="8"/>
      <c r="Q36"/>
      <c r="R36"/>
      <c r="S36" s="8"/>
      <c r="T36" s="8"/>
      <c r="U36" s="8"/>
      <c r="V36" s="8"/>
      <c r="W36" s="8"/>
      <c r="X36" s="8"/>
      <c r="Y36" s="8"/>
      <c r="Z36" s="9"/>
      <c r="AA36" s="9"/>
      <c r="AB36" s="9"/>
    </row>
    <row r="37" spans="1:28" s="7" customFormat="1" x14ac:dyDescent="0.3">
      <c r="A37" s="61" t="s">
        <v>79</v>
      </c>
      <c r="B37" s="65"/>
      <c r="C37" s="65"/>
      <c r="D37"/>
      <c r="E37"/>
      <c r="F37"/>
      <c r="G37"/>
      <c r="P37" s="8"/>
      <c r="Q37"/>
      <c r="R37"/>
      <c r="S37" s="8"/>
      <c r="T37" s="8"/>
      <c r="U37" s="8"/>
      <c r="V37" s="8"/>
      <c r="W37" s="8"/>
      <c r="X37" s="8"/>
      <c r="Y37" s="8"/>
      <c r="Z37" s="9"/>
      <c r="AA37" s="9"/>
      <c r="AB37" s="9"/>
    </row>
    <row r="38" spans="1:28" s="7" customFormat="1" x14ac:dyDescent="0.3">
      <c r="A38" s="59"/>
      <c r="B38" s="55">
        <v>1</v>
      </c>
      <c r="C38" s="55" t="s">
        <v>76</v>
      </c>
      <c r="D38"/>
      <c r="E38"/>
      <c r="F38"/>
      <c r="G38"/>
      <c r="P38" s="8"/>
      <c r="Q38"/>
      <c r="R38"/>
      <c r="S38" s="8"/>
      <c r="T38" s="8"/>
      <c r="U38" s="8"/>
      <c r="V38" s="8"/>
      <c r="W38" s="8"/>
      <c r="X38" s="8"/>
      <c r="Y38" s="8"/>
      <c r="Z38" s="9"/>
      <c r="AA38" s="9"/>
      <c r="AB38" s="9"/>
    </row>
    <row r="39" spans="1:28" s="7" customFormat="1" x14ac:dyDescent="0.3">
      <c r="A39" s="59"/>
      <c r="B39" s="55">
        <v>2</v>
      </c>
      <c r="C39" s="55" t="s">
        <v>75</v>
      </c>
      <c r="D39"/>
      <c r="E39"/>
      <c r="F39"/>
      <c r="G39"/>
      <c r="P39" s="8"/>
      <c r="Q39"/>
      <c r="R39"/>
      <c r="S39" s="8"/>
      <c r="T39" s="8"/>
      <c r="U39" s="8"/>
      <c r="V39" s="8"/>
      <c r="W39" s="8"/>
      <c r="X39" s="8"/>
      <c r="Y39" s="8"/>
      <c r="Z39" s="9"/>
      <c r="AA39" s="9"/>
      <c r="AB39" s="9"/>
    </row>
    <row r="40" spans="1:28" s="7" customFormat="1" x14ac:dyDescent="0.3">
      <c r="A40" s="59"/>
      <c r="B40" s="55">
        <v>3</v>
      </c>
      <c r="C40" s="55" t="s">
        <v>73</v>
      </c>
      <c r="D40"/>
      <c r="E40"/>
      <c r="F40"/>
      <c r="G40"/>
      <c r="P40" s="8"/>
      <c r="Q40"/>
      <c r="R40"/>
      <c r="S40" s="8"/>
      <c r="T40" s="8"/>
      <c r="U40" s="8"/>
      <c r="V40" s="8"/>
      <c r="W40" s="8"/>
      <c r="X40" s="8"/>
      <c r="Y40" s="8"/>
      <c r="Z40" s="9"/>
      <c r="AA40" s="9"/>
      <c r="AB40" s="9"/>
    </row>
    <row r="41" spans="1:28" s="7" customFormat="1" x14ac:dyDescent="0.3">
      <c r="A41" s="60"/>
      <c r="B41" s="55">
        <v>4</v>
      </c>
      <c r="C41" s="55" t="s">
        <v>74</v>
      </c>
      <c r="D41"/>
      <c r="E41"/>
      <c r="F41"/>
      <c r="G41"/>
      <c r="P41" s="8"/>
      <c r="Q41"/>
      <c r="R41"/>
      <c r="S41" s="8"/>
      <c r="T41" s="8"/>
      <c r="U41" s="8"/>
      <c r="V41" s="8"/>
      <c r="W41" s="8"/>
      <c r="X41" s="8"/>
      <c r="Y41" s="8"/>
      <c r="Z41" s="9"/>
      <c r="AA41" s="9"/>
      <c r="AB41" s="9"/>
    </row>
    <row r="42" spans="1:28" s="7" customFormat="1" x14ac:dyDescent="0.3">
      <c r="A42" s="61" t="s">
        <v>80</v>
      </c>
      <c r="B42" s="64"/>
      <c r="C42" s="64"/>
      <c r="D42"/>
      <c r="E42"/>
      <c r="F42"/>
      <c r="G42"/>
      <c r="P42" s="8"/>
      <c r="Q42"/>
      <c r="R42"/>
      <c r="S42" s="8"/>
      <c r="T42" s="8"/>
      <c r="U42" s="8"/>
      <c r="V42" s="8"/>
      <c r="W42" s="8"/>
      <c r="X42" s="8"/>
      <c r="Y42" s="8"/>
      <c r="Z42" s="9"/>
      <c r="AA42" s="9"/>
      <c r="AB42" s="9"/>
    </row>
    <row r="43" spans="1:28" s="7" customFormat="1" x14ac:dyDescent="0.3">
      <c r="A43" s="57"/>
      <c r="B43" s="55">
        <v>1</v>
      </c>
      <c r="C43" s="55" t="s">
        <v>76</v>
      </c>
      <c r="D43"/>
      <c r="E43"/>
      <c r="F43"/>
      <c r="G43"/>
      <c r="P43" s="8"/>
      <c r="Q43"/>
      <c r="R43"/>
      <c r="S43" s="8"/>
      <c r="T43" s="8"/>
      <c r="U43" s="8"/>
      <c r="V43" s="8"/>
      <c r="W43" s="8"/>
      <c r="X43" s="8"/>
      <c r="Y43" s="8"/>
      <c r="Z43" s="9"/>
      <c r="AA43" s="9"/>
      <c r="AB43" s="9"/>
    </row>
    <row r="44" spans="1:28" s="7" customFormat="1" x14ac:dyDescent="0.3">
      <c r="A44" s="57"/>
      <c r="B44" s="55">
        <v>2</v>
      </c>
      <c r="C44" s="55" t="s">
        <v>75</v>
      </c>
      <c r="D44"/>
      <c r="E44"/>
      <c r="F44"/>
      <c r="G44"/>
      <c r="P44" s="8"/>
      <c r="Q44"/>
      <c r="R44"/>
      <c r="S44" s="8"/>
      <c r="T44" s="8"/>
      <c r="U44" s="8"/>
      <c r="V44" s="8"/>
      <c r="W44" s="8"/>
      <c r="X44" s="8"/>
      <c r="Y44" s="8"/>
      <c r="Z44" s="9"/>
      <c r="AA44" s="9"/>
      <c r="AB44" s="9"/>
    </row>
    <row r="45" spans="1:28" s="7" customFormat="1" x14ac:dyDescent="0.3">
      <c r="A45" s="57"/>
      <c r="B45" s="55">
        <v>3</v>
      </c>
      <c r="C45" s="55" t="s">
        <v>73</v>
      </c>
      <c r="D45"/>
      <c r="E45"/>
      <c r="F45"/>
      <c r="G45"/>
      <c r="P45" s="8"/>
      <c r="Q45"/>
      <c r="R45"/>
      <c r="S45" s="8"/>
      <c r="T45" s="8"/>
      <c r="U45" s="8"/>
      <c r="V45" s="8"/>
      <c r="W45" s="8"/>
      <c r="X45" s="8"/>
      <c r="Y45" s="8"/>
      <c r="Z45" s="9"/>
      <c r="AA45" s="9"/>
      <c r="AB45" s="9"/>
    </row>
    <row r="46" spans="1:28" s="7" customFormat="1" x14ac:dyDescent="0.3">
      <c r="A46" s="57"/>
      <c r="B46" s="55">
        <v>4</v>
      </c>
      <c r="C46" s="55" t="s">
        <v>74</v>
      </c>
      <c r="D46"/>
      <c r="E46"/>
      <c r="F46"/>
      <c r="G46"/>
      <c r="H46"/>
      <c r="I46"/>
      <c r="J46"/>
      <c r="K46"/>
      <c r="L46"/>
      <c r="M46"/>
      <c r="N46"/>
      <c r="P46" s="8"/>
      <c r="Q46"/>
      <c r="R46"/>
      <c r="S46" s="8"/>
      <c r="T46" s="8"/>
      <c r="U46" s="8"/>
      <c r="V46" s="8"/>
      <c r="W46" s="8"/>
      <c r="X46" s="8"/>
      <c r="Y46" s="8"/>
      <c r="Z46" s="9"/>
      <c r="AA46" s="9"/>
      <c r="AB46" s="9"/>
    </row>
    <row r="47" spans="1:28" s="7" customFormat="1" x14ac:dyDescent="0.3">
      <c r="A47" s="62" t="s">
        <v>81</v>
      </c>
      <c r="B47" s="64"/>
      <c r="C47" s="64"/>
      <c r="D47"/>
      <c r="E47"/>
      <c r="F47"/>
      <c r="G47"/>
      <c r="H47"/>
      <c r="I47"/>
      <c r="J47"/>
      <c r="K47"/>
      <c r="L47"/>
      <c r="M47"/>
      <c r="N47"/>
      <c r="P47" s="8"/>
      <c r="Q47"/>
      <c r="R47"/>
      <c r="S47" s="8"/>
      <c r="T47" s="8"/>
      <c r="U47" s="8"/>
      <c r="V47" s="8"/>
      <c r="W47" s="8"/>
      <c r="X47" s="8"/>
      <c r="Y47" s="8"/>
      <c r="Z47" s="9"/>
      <c r="AA47" s="9"/>
      <c r="AB47" s="9"/>
    </row>
    <row r="48" spans="1:28" s="7" customFormat="1" x14ac:dyDescent="0.3">
      <c r="A48" s="57"/>
      <c r="B48" s="55">
        <v>1</v>
      </c>
      <c r="C48" s="55" t="s">
        <v>76</v>
      </c>
      <c r="D48"/>
      <c r="E48"/>
      <c r="F48"/>
      <c r="G48"/>
      <c r="H48"/>
      <c r="I48"/>
      <c r="J48"/>
      <c r="K48"/>
      <c r="L48"/>
      <c r="M48"/>
      <c r="N48"/>
      <c r="P48" s="8"/>
      <c r="Q48"/>
      <c r="R48"/>
      <c r="S48" s="8"/>
      <c r="T48" s="8"/>
      <c r="U48" s="8"/>
      <c r="V48" s="8"/>
      <c r="W48" s="8"/>
      <c r="X48" s="8"/>
      <c r="Y48" s="8"/>
      <c r="Z48" s="9"/>
      <c r="AA48" s="9"/>
      <c r="AB48" s="9"/>
    </row>
    <row r="49" spans="1:28" s="7" customFormat="1" x14ac:dyDescent="0.3">
      <c r="A49" s="57"/>
      <c r="B49" s="55">
        <v>2</v>
      </c>
      <c r="C49" s="55" t="s">
        <v>75</v>
      </c>
      <c r="D49"/>
      <c r="E49"/>
      <c r="F49"/>
      <c r="G49"/>
      <c r="H49"/>
      <c r="I49"/>
      <c r="J49"/>
      <c r="K49"/>
      <c r="L49"/>
      <c r="M49"/>
      <c r="N49"/>
      <c r="P49" s="8"/>
      <c r="Q49"/>
      <c r="R49"/>
      <c r="S49" s="8"/>
      <c r="T49" s="8"/>
      <c r="U49" s="8"/>
      <c r="V49" s="8"/>
      <c r="W49" s="8"/>
      <c r="X49" s="8"/>
      <c r="Y49" s="8"/>
      <c r="Z49" s="9"/>
      <c r="AA49" s="9"/>
      <c r="AB49" s="9"/>
    </row>
    <row r="50" spans="1:28" s="7" customFormat="1" x14ac:dyDescent="0.3">
      <c r="A50" s="57"/>
      <c r="B50" s="55">
        <v>3</v>
      </c>
      <c r="C50" s="55" t="s">
        <v>73</v>
      </c>
      <c r="D50"/>
      <c r="E50"/>
      <c r="F50"/>
      <c r="G50"/>
      <c r="H50"/>
      <c r="I50"/>
      <c r="J50"/>
      <c r="K50"/>
      <c r="L50"/>
      <c r="M50"/>
      <c r="N50"/>
      <c r="P50" s="8"/>
      <c r="Q50"/>
      <c r="R50"/>
      <c r="S50" s="8"/>
      <c r="T50" s="8"/>
      <c r="U50" s="8"/>
      <c r="V50" s="8"/>
      <c r="W50" s="8"/>
      <c r="X50" s="8"/>
      <c r="Y50" s="8"/>
      <c r="Z50" s="9"/>
      <c r="AA50" s="9"/>
      <c r="AB50" s="9"/>
    </row>
    <row r="51" spans="1:28" s="7" customFormat="1" x14ac:dyDescent="0.3">
      <c r="A51" s="57"/>
      <c r="B51" s="55">
        <v>4</v>
      </c>
      <c r="C51" s="55" t="s">
        <v>74</v>
      </c>
      <c r="D51"/>
      <c r="E51"/>
      <c r="F51"/>
      <c r="G51"/>
      <c r="H51"/>
      <c r="I51"/>
      <c r="J51"/>
      <c r="K51"/>
      <c r="L51"/>
      <c r="M51"/>
      <c r="N51"/>
      <c r="P51" s="8"/>
      <c r="Q51"/>
      <c r="R51"/>
      <c r="S51" s="8"/>
      <c r="T51" s="8"/>
      <c r="U51" s="8"/>
      <c r="V51" s="8"/>
      <c r="W51" s="8"/>
      <c r="X51" s="8"/>
      <c r="Y51" s="8"/>
      <c r="Z51" s="9"/>
      <c r="AA51" s="9"/>
      <c r="AB51" s="9"/>
    </row>
    <row r="52" spans="1:28" x14ac:dyDescent="0.3">
      <c r="A52" s="61" t="s">
        <v>119</v>
      </c>
      <c r="B52" s="64"/>
      <c r="C52" s="64"/>
    </row>
    <row r="53" spans="1:28" x14ac:dyDescent="0.3">
      <c r="A53" s="57"/>
      <c r="B53" s="55">
        <v>1</v>
      </c>
      <c r="C53" s="55" t="s">
        <v>76</v>
      </c>
    </row>
    <row r="54" spans="1:28" x14ac:dyDescent="0.3">
      <c r="A54" s="57"/>
      <c r="B54" s="55">
        <v>2</v>
      </c>
      <c r="C54" s="55" t="s">
        <v>75</v>
      </c>
    </row>
    <row r="55" spans="1:28" x14ac:dyDescent="0.3">
      <c r="A55" s="57"/>
      <c r="B55" s="55">
        <v>3</v>
      </c>
      <c r="C55" s="55" t="s">
        <v>73</v>
      </c>
    </row>
    <row r="56" spans="1:28" x14ac:dyDescent="0.3">
      <c r="A56" s="57"/>
      <c r="B56" s="55">
        <v>4</v>
      </c>
      <c r="C56" s="55" t="s">
        <v>74</v>
      </c>
    </row>
    <row r="57" spans="1:28" x14ac:dyDescent="0.3">
      <c r="A57" s="61" t="s">
        <v>82</v>
      </c>
      <c r="B57" s="64"/>
      <c r="C57" s="64"/>
    </row>
    <row r="58" spans="1:28" x14ac:dyDescent="0.3">
      <c r="A58" s="57"/>
      <c r="B58" s="55">
        <v>1</v>
      </c>
      <c r="C58" s="55" t="s">
        <v>76</v>
      </c>
    </row>
    <row r="59" spans="1:28" x14ac:dyDescent="0.3">
      <c r="A59" s="57"/>
      <c r="B59" s="55">
        <v>2</v>
      </c>
      <c r="C59" s="55" t="s">
        <v>75</v>
      </c>
    </row>
    <row r="60" spans="1:28" x14ac:dyDescent="0.3">
      <c r="A60" s="57"/>
      <c r="B60" s="55">
        <v>3</v>
      </c>
      <c r="C60" s="55" t="s">
        <v>73</v>
      </c>
    </row>
    <row r="61" spans="1:28" x14ac:dyDescent="0.3">
      <c r="A61" s="57"/>
      <c r="B61" s="55">
        <v>4</v>
      </c>
      <c r="C61" s="55" t="s">
        <v>74</v>
      </c>
    </row>
    <row r="62" spans="1:28" x14ac:dyDescent="0.3">
      <c r="A62" s="61" t="s">
        <v>83</v>
      </c>
      <c r="B62" s="64"/>
      <c r="C62" s="64"/>
    </row>
    <row r="63" spans="1:28" x14ac:dyDescent="0.3">
      <c r="A63" s="57"/>
      <c r="B63" s="55">
        <v>1</v>
      </c>
      <c r="C63" s="55" t="s">
        <v>76</v>
      </c>
    </row>
    <row r="64" spans="1:28" x14ac:dyDescent="0.3">
      <c r="A64" s="57"/>
      <c r="B64" s="55">
        <v>2</v>
      </c>
      <c r="C64" s="55" t="s">
        <v>75</v>
      </c>
    </row>
    <row r="65" spans="1:3" x14ac:dyDescent="0.3">
      <c r="A65" s="57"/>
      <c r="B65" s="55">
        <v>3</v>
      </c>
      <c r="C65" s="55" t="s">
        <v>73</v>
      </c>
    </row>
    <row r="66" spans="1:3" x14ac:dyDescent="0.3">
      <c r="A66" s="57"/>
      <c r="B66" s="55">
        <v>4</v>
      </c>
      <c r="C66" s="55" t="s">
        <v>74</v>
      </c>
    </row>
    <row r="67" spans="1:3" x14ac:dyDescent="0.3">
      <c r="A67" s="61" t="s">
        <v>84</v>
      </c>
      <c r="B67" s="64"/>
      <c r="C67" s="64"/>
    </row>
    <row r="68" spans="1:3" x14ac:dyDescent="0.3">
      <c r="A68" s="57"/>
      <c r="B68" s="55">
        <v>1</v>
      </c>
      <c r="C68" s="55" t="s">
        <v>76</v>
      </c>
    </row>
    <row r="69" spans="1:3" x14ac:dyDescent="0.3">
      <c r="A69" s="57"/>
      <c r="B69" s="55">
        <v>2</v>
      </c>
      <c r="C69" s="55" t="s">
        <v>75</v>
      </c>
    </row>
    <row r="70" spans="1:3" x14ac:dyDescent="0.3">
      <c r="A70" s="57"/>
      <c r="B70" s="55">
        <v>3</v>
      </c>
      <c r="C70" s="55" t="s">
        <v>73</v>
      </c>
    </row>
    <row r="71" spans="1:3" x14ac:dyDescent="0.3">
      <c r="A71" s="57"/>
      <c r="B71" s="55">
        <v>4</v>
      </c>
      <c r="C71" s="55" t="s">
        <v>74</v>
      </c>
    </row>
    <row r="72" spans="1:3" x14ac:dyDescent="0.3">
      <c r="A72" s="79"/>
      <c r="B72" s="80"/>
      <c r="C72" s="80"/>
    </row>
    <row r="73" spans="1:3" x14ac:dyDescent="0.3">
      <c r="A73" s="81"/>
      <c r="B73" s="82"/>
      <c r="C73" s="82"/>
    </row>
    <row r="74" spans="1:3" x14ac:dyDescent="0.3">
      <c r="A74" s="81"/>
      <c r="B74" s="82"/>
      <c r="C74" s="82"/>
    </row>
    <row r="75" spans="1:3" x14ac:dyDescent="0.3">
      <c r="A75" s="81"/>
      <c r="B75" s="82"/>
      <c r="C75" s="82"/>
    </row>
    <row r="76" spans="1:3" x14ac:dyDescent="0.3">
      <c r="A76" s="81"/>
      <c r="B76" s="82"/>
      <c r="C76" s="82"/>
    </row>
  </sheetData>
  <mergeCells count="3">
    <mergeCell ref="Q1:AB1"/>
    <mergeCell ref="B1:M1"/>
    <mergeCell ref="N1:O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22EF9-1722-49D9-AC4D-0CB77CDC4768}">
  <dimension ref="A1:AB71"/>
  <sheetViews>
    <sheetView zoomScale="70" zoomScaleNormal="70" workbookViewId="0">
      <selection activeCell="G6" sqref="G6"/>
    </sheetView>
  </sheetViews>
  <sheetFormatPr defaultRowHeight="14.4" x14ac:dyDescent="0.3"/>
  <cols>
    <col min="1" max="1" width="25.6640625" customWidth="1"/>
    <col min="2" max="2" width="14.88671875" bestFit="1" customWidth="1"/>
    <col min="3" max="3" width="20.21875" customWidth="1"/>
    <col min="4" max="5" width="11.44140625" customWidth="1"/>
    <col min="6" max="6" width="14.21875" bestFit="1" customWidth="1"/>
    <col min="7" max="7" width="11.44140625" customWidth="1"/>
    <col min="8" max="8" width="9.33203125" bestFit="1" customWidth="1"/>
    <col min="9" max="9" width="12.5546875" bestFit="1" customWidth="1"/>
    <col min="10" max="10" width="12.5546875" customWidth="1"/>
    <col min="11" max="11" width="9.33203125" customWidth="1"/>
    <col min="14" max="14" width="11" bestFit="1" customWidth="1"/>
    <col min="15" max="15" width="14.109375" style="7" bestFit="1" customWidth="1"/>
    <col min="16" max="16" width="19.5546875" style="8" bestFit="1" customWidth="1"/>
    <col min="17" max="17" width="14.109375" bestFit="1" customWidth="1"/>
    <col min="18" max="18" width="11.21875" bestFit="1" customWidth="1"/>
    <col min="19" max="19" width="9.88671875" style="8" bestFit="1" customWidth="1"/>
    <col min="20" max="25" width="8.88671875" style="8"/>
    <col min="26" max="26" width="11.33203125" style="9" bestFit="1" customWidth="1"/>
    <col min="27" max="27" width="8.88671875" style="9"/>
    <col min="28" max="28" width="12.109375" style="9" bestFit="1" customWidth="1"/>
  </cols>
  <sheetData>
    <row r="1" spans="1:28" x14ac:dyDescent="0.3">
      <c r="B1" s="78" t="s">
        <v>70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6" t="s">
        <v>85</v>
      </c>
      <c r="O1" s="76"/>
      <c r="P1" s="40"/>
      <c r="Q1" s="77" t="s">
        <v>93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x14ac:dyDescent="0.3">
      <c r="A2" s="1" t="s">
        <v>47</v>
      </c>
      <c r="B2" s="49" t="s">
        <v>54</v>
      </c>
      <c r="C2" s="49" t="s">
        <v>55</v>
      </c>
      <c r="D2" s="49" t="s">
        <v>56</v>
      </c>
      <c r="E2" s="49" t="s">
        <v>57</v>
      </c>
      <c r="F2" s="49" t="s">
        <v>58</v>
      </c>
      <c r="G2" s="49" t="s">
        <v>59</v>
      </c>
      <c r="H2" s="49" t="s">
        <v>60</v>
      </c>
      <c r="I2" s="49" t="s">
        <v>61</v>
      </c>
      <c r="J2" s="49" t="s">
        <v>118</v>
      </c>
      <c r="K2" s="49" t="s">
        <v>62</v>
      </c>
      <c r="L2" s="49" t="s">
        <v>63</v>
      </c>
      <c r="M2" s="49" t="s">
        <v>64</v>
      </c>
      <c r="N2" s="51" t="s">
        <v>87</v>
      </c>
      <c r="O2" s="52" t="s">
        <v>90</v>
      </c>
      <c r="P2" s="41" t="s">
        <v>47</v>
      </c>
      <c r="Q2" s="43" t="s">
        <v>54</v>
      </c>
      <c r="R2" s="43" t="s">
        <v>55</v>
      </c>
      <c r="S2" s="43" t="s">
        <v>56</v>
      </c>
      <c r="T2" s="43" t="s">
        <v>57</v>
      </c>
      <c r="U2" s="43" t="s">
        <v>58</v>
      </c>
      <c r="V2" s="43" t="s">
        <v>59</v>
      </c>
      <c r="W2" s="43" t="s">
        <v>60</v>
      </c>
      <c r="X2" s="43" t="s">
        <v>61</v>
      </c>
      <c r="Y2" s="43" t="s">
        <v>118</v>
      </c>
      <c r="Z2" s="43" t="s">
        <v>62</v>
      </c>
      <c r="AA2" s="43" t="s">
        <v>63</v>
      </c>
      <c r="AB2" s="43" t="s">
        <v>64</v>
      </c>
    </row>
    <row r="3" spans="1:28" x14ac:dyDescent="0.3">
      <c r="A3" s="44" t="s">
        <v>65</v>
      </c>
      <c r="B3" s="50">
        <v>1</v>
      </c>
      <c r="C3" s="50">
        <v>1</v>
      </c>
      <c r="D3" s="50">
        <v>1</v>
      </c>
      <c r="E3" s="50">
        <v>1</v>
      </c>
      <c r="F3" s="50">
        <v>1</v>
      </c>
      <c r="G3" s="50">
        <v>1</v>
      </c>
      <c r="H3" s="50">
        <v>1</v>
      </c>
      <c r="I3" s="50">
        <v>2</v>
      </c>
      <c r="J3" s="50">
        <v>4</v>
      </c>
      <c r="K3" s="50">
        <v>1</v>
      </c>
      <c r="L3" s="50">
        <v>1</v>
      </c>
      <c r="M3" s="50">
        <v>1</v>
      </c>
      <c r="N3" s="52">
        <f>B3*Q3+C3*R3+D3*S3+E3*T3+F3*U3+G3*V3+H3*W3+I3*X3+J3*Y3+K3*Z3+L3*AA3+M3*AB3</f>
        <v>56</v>
      </c>
      <c r="O3" s="53">
        <f>LOG(N3,10)</f>
        <v>1.7481880270062005</v>
      </c>
      <c r="P3" s="42" t="s">
        <v>65</v>
      </c>
      <c r="Q3" s="39">
        <v>2</v>
      </c>
      <c r="R3" s="39">
        <v>2</v>
      </c>
      <c r="S3" s="39">
        <v>3</v>
      </c>
      <c r="T3" s="39">
        <v>4</v>
      </c>
      <c r="U3" s="39">
        <v>1</v>
      </c>
      <c r="V3" s="39">
        <v>4</v>
      </c>
      <c r="W3" s="39">
        <v>4</v>
      </c>
      <c r="X3" s="39">
        <v>4</v>
      </c>
      <c r="Y3" s="39">
        <v>4</v>
      </c>
      <c r="Z3" s="39">
        <v>4</v>
      </c>
      <c r="AA3" s="39">
        <v>4</v>
      </c>
      <c r="AB3" s="39">
        <v>4</v>
      </c>
    </row>
    <row r="4" spans="1:28" x14ac:dyDescent="0.3">
      <c r="A4" s="44" t="s">
        <v>48</v>
      </c>
      <c r="B4" s="50">
        <v>2</v>
      </c>
      <c r="C4" s="50">
        <v>1</v>
      </c>
      <c r="D4" s="50">
        <v>1</v>
      </c>
      <c r="E4" s="50">
        <v>2</v>
      </c>
      <c r="F4" s="50">
        <v>1</v>
      </c>
      <c r="G4" s="50">
        <v>4</v>
      </c>
      <c r="H4" s="50">
        <v>4</v>
      </c>
      <c r="I4" s="50">
        <v>1</v>
      </c>
      <c r="J4" s="50">
        <v>4</v>
      </c>
      <c r="K4" s="50">
        <v>2</v>
      </c>
      <c r="L4" s="50">
        <v>2</v>
      </c>
      <c r="M4" s="50">
        <v>4</v>
      </c>
      <c r="N4" s="52">
        <f t="shared" ref="N4:N9" si="0">B4*Q4+C4*R4+D4*S4+E4*T4+F4*U4+G4*V4+H4*W4+I4*X4+J4*Y4+K4*Z4+L4*AA4+M4*AB4</f>
        <v>92</v>
      </c>
      <c r="O4" s="53">
        <f t="shared" ref="O4:O9" si="1">LOG(N4,10)</f>
        <v>1.9637878273455551</v>
      </c>
      <c r="P4" s="42" t="s">
        <v>48</v>
      </c>
      <c r="Q4" s="39">
        <v>2</v>
      </c>
      <c r="R4" s="39">
        <v>3</v>
      </c>
      <c r="S4" s="39">
        <v>3</v>
      </c>
      <c r="T4" s="39">
        <v>4</v>
      </c>
      <c r="U4" s="39">
        <v>1</v>
      </c>
      <c r="V4" s="39">
        <v>4</v>
      </c>
      <c r="W4" s="39">
        <v>4</v>
      </c>
      <c r="X4" s="39">
        <v>3</v>
      </c>
      <c r="Y4" s="39">
        <v>3</v>
      </c>
      <c r="Z4" s="39">
        <v>3</v>
      </c>
      <c r="AA4" s="39">
        <v>4</v>
      </c>
      <c r="AB4" s="39">
        <v>3</v>
      </c>
    </row>
    <row r="5" spans="1:28" x14ac:dyDescent="0.3">
      <c r="A5" s="44" t="s">
        <v>49</v>
      </c>
      <c r="B5" s="50">
        <v>2</v>
      </c>
      <c r="C5" s="50">
        <v>3</v>
      </c>
      <c r="D5" s="50">
        <v>1</v>
      </c>
      <c r="E5" s="50">
        <v>1</v>
      </c>
      <c r="F5" s="50">
        <v>1</v>
      </c>
      <c r="G5" s="50">
        <v>1</v>
      </c>
      <c r="H5" s="50">
        <v>1</v>
      </c>
      <c r="I5" s="50">
        <v>1</v>
      </c>
      <c r="J5" s="50">
        <v>4</v>
      </c>
      <c r="K5" s="50">
        <v>3</v>
      </c>
      <c r="L5" s="50">
        <v>1</v>
      </c>
      <c r="M5" s="50">
        <v>2</v>
      </c>
      <c r="N5" s="52">
        <f t="shared" si="0"/>
        <v>55</v>
      </c>
      <c r="O5" s="53">
        <f t="shared" si="1"/>
        <v>1.7403626894942439</v>
      </c>
      <c r="P5" s="42" t="s">
        <v>49</v>
      </c>
      <c r="Q5" s="39">
        <v>1</v>
      </c>
      <c r="R5" s="39">
        <v>2</v>
      </c>
      <c r="S5" s="39">
        <v>2</v>
      </c>
      <c r="T5" s="39">
        <v>3</v>
      </c>
      <c r="U5" s="39">
        <v>2</v>
      </c>
      <c r="V5" s="39">
        <v>3</v>
      </c>
      <c r="W5" s="39">
        <v>4</v>
      </c>
      <c r="X5" s="39">
        <v>4</v>
      </c>
      <c r="Y5" s="39">
        <v>3</v>
      </c>
      <c r="Z5" s="39">
        <v>3</v>
      </c>
      <c r="AA5" s="39">
        <v>2</v>
      </c>
      <c r="AB5" s="39">
        <v>3</v>
      </c>
    </row>
    <row r="6" spans="1:28" x14ac:dyDescent="0.3">
      <c r="A6" s="44" t="s">
        <v>50</v>
      </c>
      <c r="B6" s="50">
        <v>2</v>
      </c>
      <c r="C6" s="50">
        <v>2</v>
      </c>
      <c r="D6" s="50">
        <v>3</v>
      </c>
      <c r="E6" s="50">
        <v>2</v>
      </c>
      <c r="F6" s="50">
        <v>2</v>
      </c>
      <c r="G6" s="50">
        <v>3</v>
      </c>
      <c r="H6" s="50">
        <v>1</v>
      </c>
      <c r="I6" s="50">
        <v>1</v>
      </c>
      <c r="J6" s="50">
        <v>1</v>
      </c>
      <c r="K6" s="50">
        <v>2</v>
      </c>
      <c r="L6" s="50">
        <v>3</v>
      </c>
      <c r="M6" s="50">
        <v>2</v>
      </c>
      <c r="N6" s="52">
        <f t="shared" si="0"/>
        <v>62</v>
      </c>
      <c r="O6" s="53">
        <f>LOG(N6,10)</f>
        <v>1.7923916894982537</v>
      </c>
      <c r="P6" s="42" t="s">
        <v>50</v>
      </c>
      <c r="Q6" s="39">
        <v>1</v>
      </c>
      <c r="R6" s="39">
        <v>3</v>
      </c>
      <c r="S6" s="39">
        <v>3</v>
      </c>
      <c r="T6" s="39">
        <v>3</v>
      </c>
      <c r="U6" s="39">
        <v>4</v>
      </c>
      <c r="V6" s="39">
        <v>4</v>
      </c>
      <c r="W6" s="39">
        <v>3</v>
      </c>
      <c r="X6" s="39">
        <v>3</v>
      </c>
      <c r="Y6" s="39">
        <v>3</v>
      </c>
      <c r="Z6" s="39">
        <v>1</v>
      </c>
      <c r="AA6" s="39">
        <v>2</v>
      </c>
      <c r="AB6" s="39">
        <v>1</v>
      </c>
    </row>
    <row r="7" spans="1:28" x14ac:dyDescent="0.3">
      <c r="A7" s="44" t="s">
        <v>89</v>
      </c>
      <c r="B7" s="50">
        <v>3</v>
      </c>
      <c r="C7" s="50">
        <v>2</v>
      </c>
      <c r="D7" s="50">
        <v>2</v>
      </c>
      <c r="E7" s="50">
        <v>1</v>
      </c>
      <c r="F7" s="50">
        <v>3</v>
      </c>
      <c r="G7" s="50">
        <v>2</v>
      </c>
      <c r="H7" s="50">
        <v>3</v>
      </c>
      <c r="I7" s="50">
        <v>3</v>
      </c>
      <c r="J7" s="50">
        <v>3</v>
      </c>
      <c r="K7" s="50">
        <v>4</v>
      </c>
      <c r="L7" s="50">
        <v>4</v>
      </c>
      <c r="M7" s="50">
        <v>1</v>
      </c>
      <c r="N7" s="52">
        <f t="shared" si="0"/>
        <v>71</v>
      </c>
      <c r="O7" s="53">
        <f t="shared" si="1"/>
        <v>1.851258348719075</v>
      </c>
      <c r="P7" s="42" t="s">
        <v>51</v>
      </c>
      <c r="Q7" s="39">
        <v>1</v>
      </c>
      <c r="R7" s="39">
        <v>2</v>
      </c>
      <c r="S7" s="39">
        <v>2</v>
      </c>
      <c r="T7" s="39">
        <v>3</v>
      </c>
      <c r="U7" s="39">
        <v>3</v>
      </c>
      <c r="V7" s="39">
        <v>3</v>
      </c>
      <c r="W7" s="39">
        <v>3</v>
      </c>
      <c r="X7" s="39">
        <v>3</v>
      </c>
      <c r="Y7" s="39">
        <v>2</v>
      </c>
      <c r="Z7" s="39">
        <v>2</v>
      </c>
      <c r="AA7" s="39">
        <v>2</v>
      </c>
      <c r="AB7" s="39">
        <v>2</v>
      </c>
    </row>
    <row r="8" spans="1:28" x14ac:dyDescent="0.3">
      <c r="A8" s="44" t="s">
        <v>52</v>
      </c>
      <c r="B8" s="50">
        <v>3</v>
      </c>
      <c r="C8" s="50">
        <v>3</v>
      </c>
      <c r="D8" s="50">
        <v>3</v>
      </c>
      <c r="E8" s="50">
        <v>1</v>
      </c>
      <c r="F8" s="50">
        <v>1</v>
      </c>
      <c r="G8" s="50">
        <v>1</v>
      </c>
      <c r="H8" s="50">
        <v>1</v>
      </c>
      <c r="I8" s="50">
        <v>1</v>
      </c>
      <c r="J8" s="50">
        <v>1</v>
      </c>
      <c r="K8" s="50">
        <v>2</v>
      </c>
      <c r="L8" s="50">
        <v>2</v>
      </c>
      <c r="M8" s="50">
        <v>1</v>
      </c>
      <c r="N8" s="52">
        <f t="shared" si="0"/>
        <v>26</v>
      </c>
      <c r="O8" s="53">
        <f t="shared" si="1"/>
        <v>1.414973347970818</v>
      </c>
      <c r="P8" s="42" t="s">
        <v>52</v>
      </c>
      <c r="Q8" s="39">
        <v>1</v>
      </c>
      <c r="R8" s="39">
        <v>1</v>
      </c>
      <c r="S8" s="39">
        <v>1</v>
      </c>
      <c r="T8" s="39">
        <v>2</v>
      </c>
      <c r="U8" s="39">
        <v>3</v>
      </c>
      <c r="V8" s="39">
        <v>2</v>
      </c>
      <c r="W8" s="39">
        <v>2</v>
      </c>
      <c r="X8" s="39">
        <v>2</v>
      </c>
      <c r="Y8" s="39">
        <v>1</v>
      </c>
      <c r="Z8" s="39">
        <v>1</v>
      </c>
      <c r="AA8" s="39">
        <v>1</v>
      </c>
      <c r="AB8" s="39">
        <v>1</v>
      </c>
    </row>
    <row r="9" spans="1:28" x14ac:dyDescent="0.3">
      <c r="A9" s="44" t="s">
        <v>53</v>
      </c>
      <c r="B9" s="50">
        <v>3</v>
      </c>
      <c r="C9" s="50">
        <v>3</v>
      </c>
      <c r="D9" s="50">
        <v>1</v>
      </c>
      <c r="E9" s="50">
        <v>1</v>
      </c>
      <c r="F9" s="50">
        <v>1</v>
      </c>
      <c r="G9" s="50">
        <v>3</v>
      </c>
      <c r="H9" s="50">
        <v>3</v>
      </c>
      <c r="I9" s="50">
        <v>3</v>
      </c>
      <c r="J9" s="50">
        <v>3</v>
      </c>
      <c r="K9" s="50">
        <v>4</v>
      </c>
      <c r="L9" s="50">
        <v>1</v>
      </c>
      <c r="M9" s="50">
        <v>3</v>
      </c>
      <c r="N9" s="52">
        <f t="shared" si="0"/>
        <v>30</v>
      </c>
      <c r="O9" s="53">
        <f t="shared" si="1"/>
        <v>1.4771212547196624</v>
      </c>
      <c r="P9" s="42" t="s">
        <v>53</v>
      </c>
      <c r="Q9" s="39">
        <v>1</v>
      </c>
      <c r="R9" s="39">
        <v>1</v>
      </c>
      <c r="S9" s="39">
        <v>1</v>
      </c>
      <c r="T9" s="39">
        <v>1</v>
      </c>
      <c r="U9" s="39">
        <v>2</v>
      </c>
      <c r="V9" s="39">
        <v>1</v>
      </c>
      <c r="W9" s="39">
        <v>1</v>
      </c>
      <c r="X9" s="39">
        <v>1</v>
      </c>
      <c r="Y9" s="39">
        <v>1</v>
      </c>
      <c r="Z9" s="39">
        <v>1</v>
      </c>
      <c r="AA9" s="39">
        <v>1</v>
      </c>
      <c r="AB9" s="39">
        <v>1</v>
      </c>
    </row>
    <row r="10" spans="1:28" ht="21" x14ac:dyDescent="0.4">
      <c r="A10" s="45" t="s">
        <v>91</v>
      </c>
      <c r="B10" s="70">
        <f t="shared" ref="B10:N10" si="2">AVERAGE(B3:B9)</f>
        <v>2.2857142857142856</v>
      </c>
      <c r="C10" s="70">
        <f t="shared" si="2"/>
        <v>2.1428571428571428</v>
      </c>
      <c r="D10" s="70">
        <f t="shared" si="2"/>
        <v>1.7142857142857142</v>
      </c>
      <c r="E10" s="70">
        <f t="shared" si="2"/>
        <v>1.2857142857142858</v>
      </c>
      <c r="F10" s="70">
        <f t="shared" si="2"/>
        <v>1.4285714285714286</v>
      </c>
      <c r="G10" s="70">
        <f t="shared" si="2"/>
        <v>2.1428571428571428</v>
      </c>
      <c r="H10" s="70">
        <f t="shared" si="2"/>
        <v>2</v>
      </c>
      <c r="I10" s="70">
        <f t="shared" si="2"/>
        <v>1.7142857142857142</v>
      </c>
      <c r="J10" s="70">
        <f t="shared" ref="J10" si="3">AVERAGE(J3:J9)</f>
        <v>2.8571428571428572</v>
      </c>
      <c r="K10" s="70">
        <f t="shared" si="2"/>
        <v>2.5714285714285716</v>
      </c>
      <c r="L10" s="70">
        <f t="shared" si="2"/>
        <v>2</v>
      </c>
      <c r="M10" s="70">
        <f t="shared" si="2"/>
        <v>2</v>
      </c>
      <c r="N10" s="54">
        <f t="shared" si="2"/>
        <v>56</v>
      </c>
      <c r="O10" s="71">
        <f>AVERAGE(O3:O9)</f>
        <v>1.712583312107687</v>
      </c>
      <c r="Q10" s="66" t="s">
        <v>94</v>
      </c>
    </row>
    <row r="12" spans="1:28" x14ac:dyDescent="0.3">
      <c r="A12" s="61" t="s">
        <v>71</v>
      </c>
      <c r="B12" s="63"/>
      <c r="C12" s="63"/>
    </row>
    <row r="13" spans="1:28" x14ac:dyDescent="0.3">
      <c r="A13" s="56"/>
      <c r="B13" s="55">
        <v>1</v>
      </c>
      <c r="C13" s="55" t="s">
        <v>76</v>
      </c>
    </row>
    <row r="14" spans="1:28" x14ac:dyDescent="0.3">
      <c r="A14" s="56"/>
      <c r="B14" s="55">
        <v>2</v>
      </c>
      <c r="C14" s="55" t="s">
        <v>75</v>
      </c>
    </row>
    <row r="15" spans="1:28" x14ac:dyDescent="0.3">
      <c r="A15" s="56"/>
      <c r="B15" s="55">
        <v>3</v>
      </c>
      <c r="C15" s="55" t="s">
        <v>73</v>
      </c>
    </row>
    <row r="16" spans="1:28" x14ac:dyDescent="0.3">
      <c r="A16" s="56"/>
      <c r="B16" s="55">
        <v>4</v>
      </c>
      <c r="C16" s="55" t="s">
        <v>74</v>
      </c>
    </row>
    <row r="17" spans="1:28" x14ac:dyDescent="0.3">
      <c r="A17" s="61" t="s">
        <v>72</v>
      </c>
      <c r="B17" s="63"/>
      <c r="C17" s="63"/>
    </row>
    <row r="18" spans="1:28" x14ac:dyDescent="0.3">
      <c r="A18" s="56"/>
      <c r="B18" s="55">
        <v>1</v>
      </c>
      <c r="C18" s="55" t="s">
        <v>76</v>
      </c>
    </row>
    <row r="19" spans="1:28" x14ac:dyDescent="0.3">
      <c r="A19" s="56"/>
      <c r="B19" s="55">
        <v>2</v>
      </c>
      <c r="C19" s="55" t="s">
        <v>75</v>
      </c>
    </row>
    <row r="20" spans="1:28" s="7" customFormat="1" x14ac:dyDescent="0.3">
      <c r="A20" s="56"/>
      <c r="B20" s="55">
        <v>3</v>
      </c>
      <c r="C20" s="55" t="s">
        <v>73</v>
      </c>
      <c r="D20"/>
      <c r="E20"/>
      <c r="F20"/>
      <c r="G20"/>
      <c r="H20"/>
      <c r="I20"/>
      <c r="J20"/>
      <c r="K20"/>
      <c r="L20"/>
      <c r="M20"/>
      <c r="N20"/>
      <c r="P20" s="8"/>
      <c r="Q20"/>
      <c r="R20"/>
      <c r="S20" s="8"/>
      <c r="T20" s="8"/>
      <c r="U20" s="8"/>
      <c r="V20" s="8"/>
      <c r="W20" s="8"/>
      <c r="X20" s="8"/>
      <c r="Y20" s="8"/>
      <c r="Z20" s="9"/>
      <c r="AA20" s="9"/>
      <c r="AB20" s="9"/>
    </row>
    <row r="21" spans="1:28" s="7" customFormat="1" x14ac:dyDescent="0.3">
      <c r="A21" s="56"/>
      <c r="B21" s="55">
        <v>4</v>
      </c>
      <c r="C21" s="55" t="s">
        <v>74</v>
      </c>
      <c r="D21"/>
      <c r="E21"/>
      <c r="F21"/>
      <c r="G21"/>
      <c r="H21"/>
      <c r="I21"/>
      <c r="J21"/>
      <c r="K21"/>
      <c r="L21"/>
      <c r="M21"/>
      <c r="N21"/>
      <c r="P21" s="8"/>
      <c r="Q21"/>
      <c r="R21"/>
      <c r="S21" s="8"/>
      <c r="T21" s="8"/>
      <c r="U21" s="8"/>
      <c r="V21" s="8"/>
      <c r="W21" s="8"/>
      <c r="X21" s="8"/>
      <c r="Y21" s="8"/>
      <c r="Z21" s="9"/>
      <c r="AA21" s="9"/>
      <c r="AB21" s="9"/>
    </row>
    <row r="22" spans="1:28" s="7" customFormat="1" x14ac:dyDescent="0.3">
      <c r="A22" s="61" t="s">
        <v>92</v>
      </c>
      <c r="B22" s="63"/>
      <c r="C22" s="63"/>
      <c r="D22"/>
      <c r="E22"/>
      <c r="F22"/>
      <c r="G22"/>
      <c r="H22"/>
      <c r="I22"/>
      <c r="J22"/>
      <c r="K22"/>
      <c r="L22"/>
      <c r="M22"/>
      <c r="N22"/>
      <c r="P22" s="8"/>
      <c r="Q22"/>
      <c r="R22"/>
      <c r="S22" s="8"/>
      <c r="T22" s="8"/>
      <c r="U22" s="8"/>
      <c r="V22" s="8"/>
      <c r="W22" s="8"/>
      <c r="X22" s="8"/>
      <c r="Y22" s="8"/>
      <c r="Z22" s="9"/>
      <c r="AA22" s="9"/>
      <c r="AB22" s="9"/>
    </row>
    <row r="23" spans="1:28" s="7" customFormat="1" x14ac:dyDescent="0.3">
      <c r="A23" s="56"/>
      <c r="B23" s="55">
        <v>1</v>
      </c>
      <c r="C23" s="55" t="s">
        <v>76</v>
      </c>
      <c r="D23"/>
      <c r="E23"/>
      <c r="F23"/>
      <c r="G23"/>
      <c r="H23"/>
      <c r="I23"/>
      <c r="J23"/>
      <c r="K23"/>
      <c r="L23"/>
      <c r="M23"/>
      <c r="N23"/>
      <c r="P23" s="8"/>
      <c r="Q23"/>
      <c r="R23"/>
      <c r="S23" s="8"/>
      <c r="T23" s="8"/>
      <c r="U23" s="8"/>
      <c r="V23" s="8"/>
      <c r="W23" s="8"/>
      <c r="X23" s="8"/>
      <c r="Y23" s="8"/>
      <c r="Z23" s="9"/>
      <c r="AA23" s="9"/>
      <c r="AB23" s="9"/>
    </row>
    <row r="24" spans="1:28" s="7" customFormat="1" x14ac:dyDescent="0.3">
      <c r="A24" s="56"/>
      <c r="B24" s="55">
        <v>2</v>
      </c>
      <c r="C24" s="55" t="s">
        <v>75</v>
      </c>
      <c r="D24"/>
      <c r="E24"/>
      <c r="F24"/>
      <c r="G24"/>
      <c r="H24"/>
      <c r="I24"/>
      <c r="J24"/>
      <c r="K24"/>
      <c r="L24"/>
      <c r="M24"/>
      <c r="N24"/>
      <c r="P24" s="8"/>
      <c r="Q24"/>
      <c r="R24"/>
      <c r="S24" s="8"/>
      <c r="T24" s="8"/>
      <c r="U24" s="8"/>
      <c r="V24" s="8"/>
      <c r="W24" s="8"/>
      <c r="X24" s="8"/>
      <c r="Y24" s="8"/>
      <c r="Z24" s="9"/>
      <c r="AA24" s="9"/>
      <c r="AB24" s="9"/>
    </row>
    <row r="25" spans="1:28" s="7" customFormat="1" x14ac:dyDescent="0.3">
      <c r="A25" s="56"/>
      <c r="B25" s="55">
        <v>3</v>
      </c>
      <c r="C25" s="55" t="s">
        <v>73</v>
      </c>
      <c r="D25"/>
      <c r="E25"/>
      <c r="F25"/>
      <c r="G25"/>
      <c r="H25"/>
      <c r="I25"/>
      <c r="J25"/>
      <c r="K25"/>
      <c r="L25"/>
      <c r="M25"/>
      <c r="N25"/>
      <c r="P25" s="8"/>
      <c r="Q25"/>
      <c r="R25"/>
      <c r="S25" s="8"/>
      <c r="T25" s="8"/>
      <c r="U25" s="8"/>
      <c r="V25" s="8"/>
      <c r="W25" s="8"/>
      <c r="X25" s="8"/>
      <c r="Y25" s="8"/>
      <c r="Z25" s="9"/>
      <c r="AA25" s="9"/>
      <c r="AB25" s="9"/>
    </row>
    <row r="26" spans="1:28" s="7" customFormat="1" x14ac:dyDescent="0.3">
      <c r="A26" s="56"/>
      <c r="B26" s="55">
        <v>4</v>
      </c>
      <c r="C26" s="55" t="s">
        <v>74</v>
      </c>
      <c r="D26"/>
      <c r="E26"/>
      <c r="F26"/>
      <c r="G26"/>
      <c r="H26"/>
      <c r="I26"/>
      <c r="J26"/>
      <c r="K26"/>
      <c r="L26"/>
      <c r="M26"/>
      <c r="N26"/>
      <c r="P26" s="8"/>
      <c r="Q26"/>
      <c r="R26"/>
      <c r="S26" s="8"/>
      <c r="T26" s="8"/>
      <c r="U26" s="8"/>
      <c r="V26" s="8"/>
      <c r="W26" s="8"/>
      <c r="X26" s="8"/>
      <c r="Y26" s="8"/>
      <c r="Z26" s="9"/>
      <c r="AA26" s="9"/>
      <c r="AB26" s="9"/>
    </row>
    <row r="27" spans="1:28" s="7" customFormat="1" x14ac:dyDescent="0.3">
      <c r="A27" s="61" t="s">
        <v>77</v>
      </c>
      <c r="B27" s="64"/>
      <c r="C27" s="64"/>
      <c r="D27"/>
      <c r="E27"/>
      <c r="F27"/>
      <c r="G27"/>
      <c r="H27"/>
      <c r="I27"/>
      <c r="J27"/>
      <c r="K27"/>
      <c r="L27"/>
      <c r="M27"/>
      <c r="N27"/>
      <c r="P27" s="8"/>
      <c r="Q27"/>
      <c r="R27"/>
      <c r="S27" s="8"/>
      <c r="T27" s="8"/>
      <c r="U27" s="8"/>
      <c r="V27" s="8"/>
      <c r="W27" s="8"/>
      <c r="X27" s="8"/>
      <c r="Y27" s="8"/>
      <c r="Z27" s="9"/>
      <c r="AA27" s="9"/>
      <c r="AB27" s="9"/>
    </row>
    <row r="28" spans="1:28" s="7" customFormat="1" x14ac:dyDescent="0.3">
      <c r="A28" s="57"/>
      <c r="B28" s="55">
        <v>1</v>
      </c>
      <c r="C28" s="55" t="s">
        <v>76</v>
      </c>
      <c r="D28"/>
      <c r="E28"/>
      <c r="F28"/>
      <c r="G28"/>
      <c r="H28"/>
      <c r="I28"/>
      <c r="J28"/>
      <c r="K28"/>
      <c r="L28"/>
      <c r="M28"/>
      <c r="N28"/>
      <c r="P28" s="8"/>
      <c r="Q28"/>
      <c r="R28"/>
      <c r="S28" s="8"/>
      <c r="T28" s="8"/>
      <c r="U28" s="8"/>
      <c r="V28" s="8"/>
      <c r="W28" s="8"/>
      <c r="X28" s="8"/>
      <c r="Y28" s="8"/>
      <c r="Z28" s="9"/>
      <c r="AA28" s="9"/>
      <c r="AB28" s="9"/>
    </row>
    <row r="29" spans="1:28" s="7" customFormat="1" x14ac:dyDescent="0.3">
      <c r="A29" s="57"/>
      <c r="B29" s="55">
        <v>2</v>
      </c>
      <c r="C29" s="55" t="s">
        <v>75</v>
      </c>
      <c r="D29"/>
      <c r="E29"/>
      <c r="F29"/>
      <c r="G29"/>
      <c r="H29"/>
      <c r="I29"/>
      <c r="J29"/>
      <c r="K29"/>
      <c r="L29"/>
      <c r="M29"/>
      <c r="N29"/>
      <c r="P29" s="8"/>
      <c r="Q29"/>
      <c r="R29"/>
      <c r="S29" s="8"/>
      <c r="T29" s="8"/>
      <c r="U29" s="8"/>
      <c r="V29" s="8"/>
      <c r="W29" s="8"/>
      <c r="X29" s="8"/>
      <c r="Y29" s="8"/>
      <c r="Z29" s="9"/>
      <c r="AA29" s="9"/>
      <c r="AB29" s="9"/>
    </row>
    <row r="30" spans="1:28" s="7" customFormat="1" x14ac:dyDescent="0.3">
      <c r="A30" s="57"/>
      <c r="B30" s="55">
        <v>3</v>
      </c>
      <c r="C30" s="55" t="s">
        <v>73</v>
      </c>
      <c r="D30"/>
      <c r="E30"/>
      <c r="F30"/>
      <c r="G30"/>
      <c r="H30"/>
      <c r="I30"/>
      <c r="J30"/>
      <c r="K30"/>
      <c r="L30"/>
      <c r="M30"/>
      <c r="N30"/>
      <c r="P30" s="8"/>
      <c r="Q30"/>
      <c r="R30"/>
      <c r="S30" s="8"/>
      <c r="T30" s="8"/>
      <c r="U30" s="8"/>
      <c r="V30" s="8"/>
      <c r="W30" s="8"/>
      <c r="X30" s="8"/>
      <c r="Y30" s="8"/>
      <c r="Z30" s="9"/>
      <c r="AA30" s="9"/>
      <c r="AB30" s="9"/>
    </row>
    <row r="31" spans="1:28" s="7" customFormat="1" x14ac:dyDescent="0.3">
      <c r="A31" s="58"/>
      <c r="B31" s="55">
        <v>4</v>
      </c>
      <c r="C31" s="55" t="s">
        <v>74</v>
      </c>
      <c r="D31"/>
      <c r="E31"/>
      <c r="F31"/>
      <c r="G31"/>
      <c r="H31"/>
      <c r="I31"/>
      <c r="J31"/>
      <c r="K31"/>
      <c r="L31"/>
      <c r="M31"/>
      <c r="N31"/>
      <c r="P31" s="8"/>
      <c r="Q31"/>
      <c r="R31"/>
      <c r="S31" s="8"/>
      <c r="T31" s="8"/>
      <c r="U31" s="8"/>
      <c r="V31" s="8"/>
      <c r="W31" s="8"/>
      <c r="X31" s="8"/>
      <c r="Y31" s="8"/>
      <c r="Z31" s="9"/>
      <c r="AA31" s="9"/>
      <c r="AB31" s="9"/>
    </row>
    <row r="32" spans="1:28" s="7" customFormat="1" x14ac:dyDescent="0.3">
      <c r="A32" s="61" t="s">
        <v>78</v>
      </c>
      <c r="B32" s="65"/>
      <c r="C32" s="65"/>
      <c r="D32"/>
      <c r="E32"/>
      <c r="F32"/>
      <c r="G32"/>
      <c r="P32" s="8"/>
      <c r="Q32"/>
      <c r="R32"/>
      <c r="S32" s="8"/>
      <c r="T32" s="8"/>
      <c r="U32" s="8"/>
      <c r="V32" s="8"/>
      <c r="W32" s="8"/>
      <c r="X32" s="8"/>
      <c r="Y32" s="8"/>
      <c r="Z32" s="9"/>
      <c r="AA32" s="9"/>
      <c r="AB32" s="9"/>
    </row>
    <row r="33" spans="1:28" s="7" customFormat="1" x14ac:dyDescent="0.3">
      <c r="A33" s="59"/>
      <c r="B33" s="55">
        <v>1</v>
      </c>
      <c r="C33" s="55" t="s">
        <v>76</v>
      </c>
      <c r="D33"/>
      <c r="E33"/>
      <c r="F33"/>
      <c r="G33"/>
      <c r="P33" s="8"/>
      <c r="Q33"/>
      <c r="R33"/>
      <c r="S33" s="8"/>
      <c r="T33" s="8"/>
      <c r="U33" s="8"/>
      <c r="V33" s="8"/>
      <c r="W33" s="8"/>
      <c r="X33" s="8"/>
      <c r="Y33" s="8"/>
      <c r="Z33" s="9"/>
      <c r="AA33" s="9"/>
      <c r="AB33" s="9"/>
    </row>
    <row r="34" spans="1:28" s="7" customFormat="1" x14ac:dyDescent="0.3">
      <c r="A34" s="59"/>
      <c r="B34" s="55">
        <v>2</v>
      </c>
      <c r="C34" s="55" t="s">
        <v>75</v>
      </c>
      <c r="D34"/>
      <c r="E34"/>
      <c r="F34"/>
      <c r="G34"/>
      <c r="P34" s="8"/>
      <c r="Q34"/>
      <c r="R34"/>
      <c r="S34" s="8"/>
      <c r="T34" s="8"/>
      <c r="U34" s="8"/>
      <c r="V34" s="8"/>
      <c r="W34" s="8"/>
      <c r="X34" s="8"/>
      <c r="Y34" s="8"/>
      <c r="Z34" s="9"/>
      <c r="AA34" s="9"/>
      <c r="AB34" s="9"/>
    </row>
    <row r="35" spans="1:28" s="7" customFormat="1" x14ac:dyDescent="0.3">
      <c r="A35" s="59"/>
      <c r="B35" s="55">
        <v>3</v>
      </c>
      <c r="C35" s="55" t="s">
        <v>73</v>
      </c>
      <c r="D35"/>
      <c r="E35"/>
      <c r="F35"/>
      <c r="G35"/>
      <c r="P35" s="8"/>
      <c r="Q35"/>
      <c r="R35"/>
      <c r="S35" s="8"/>
      <c r="T35" s="8"/>
      <c r="U35" s="8"/>
      <c r="V35" s="8"/>
      <c r="W35" s="8"/>
      <c r="X35" s="8"/>
      <c r="Y35" s="8"/>
      <c r="Z35" s="9"/>
      <c r="AA35" s="9"/>
      <c r="AB35" s="9"/>
    </row>
    <row r="36" spans="1:28" s="7" customFormat="1" x14ac:dyDescent="0.3">
      <c r="A36" s="59"/>
      <c r="B36" s="55">
        <v>4</v>
      </c>
      <c r="C36" s="55" t="s">
        <v>74</v>
      </c>
      <c r="D36"/>
      <c r="E36"/>
      <c r="F36"/>
      <c r="G36"/>
      <c r="P36" s="8"/>
      <c r="Q36"/>
      <c r="R36"/>
      <c r="S36" s="8"/>
      <c r="T36" s="8"/>
      <c r="U36" s="8"/>
      <c r="V36" s="8"/>
      <c r="W36" s="8"/>
      <c r="X36" s="8"/>
      <c r="Y36" s="8"/>
      <c r="Z36" s="9"/>
      <c r="AA36" s="9"/>
      <c r="AB36" s="9"/>
    </row>
    <row r="37" spans="1:28" s="7" customFormat="1" x14ac:dyDescent="0.3">
      <c r="A37" s="61" t="s">
        <v>79</v>
      </c>
      <c r="B37" s="65"/>
      <c r="C37" s="65"/>
      <c r="D37"/>
      <c r="E37"/>
      <c r="F37"/>
      <c r="G37"/>
      <c r="P37" s="8"/>
      <c r="Q37"/>
      <c r="R37"/>
      <c r="S37" s="8"/>
      <c r="T37" s="8"/>
      <c r="U37" s="8"/>
      <c r="V37" s="8"/>
      <c r="W37" s="8"/>
      <c r="X37" s="8"/>
      <c r="Y37" s="8"/>
      <c r="Z37" s="9"/>
      <c r="AA37" s="9"/>
      <c r="AB37" s="9"/>
    </row>
    <row r="38" spans="1:28" s="7" customFormat="1" x14ac:dyDescent="0.3">
      <c r="A38" s="59"/>
      <c r="B38" s="55">
        <v>1</v>
      </c>
      <c r="C38" s="55" t="s">
        <v>76</v>
      </c>
      <c r="D38"/>
      <c r="E38"/>
      <c r="F38"/>
      <c r="G38"/>
      <c r="P38" s="8"/>
      <c r="Q38"/>
      <c r="R38"/>
      <c r="S38" s="8"/>
      <c r="T38" s="8"/>
      <c r="U38" s="8"/>
      <c r="V38" s="8"/>
      <c r="W38" s="8"/>
      <c r="X38" s="8"/>
      <c r="Y38" s="8"/>
      <c r="Z38" s="9"/>
      <c r="AA38" s="9"/>
      <c r="AB38" s="9"/>
    </row>
    <row r="39" spans="1:28" s="7" customFormat="1" x14ac:dyDescent="0.3">
      <c r="A39" s="59"/>
      <c r="B39" s="55">
        <v>2</v>
      </c>
      <c r="C39" s="55" t="s">
        <v>75</v>
      </c>
      <c r="D39"/>
      <c r="E39"/>
      <c r="F39"/>
      <c r="G39"/>
      <c r="P39" s="8"/>
      <c r="Q39"/>
      <c r="R39"/>
      <c r="S39" s="8"/>
      <c r="T39" s="8"/>
      <c r="U39" s="8"/>
      <c r="V39" s="8"/>
      <c r="W39" s="8"/>
      <c r="X39" s="8"/>
      <c r="Y39" s="8"/>
      <c r="Z39" s="9"/>
      <c r="AA39" s="9"/>
      <c r="AB39" s="9"/>
    </row>
    <row r="40" spans="1:28" s="7" customFormat="1" x14ac:dyDescent="0.3">
      <c r="A40" s="59"/>
      <c r="B40" s="55">
        <v>3</v>
      </c>
      <c r="C40" s="55" t="s">
        <v>73</v>
      </c>
      <c r="D40"/>
      <c r="E40"/>
      <c r="F40"/>
      <c r="G40"/>
      <c r="P40" s="8"/>
      <c r="Q40"/>
      <c r="R40"/>
      <c r="S40" s="8"/>
      <c r="T40" s="8"/>
      <c r="U40" s="8"/>
      <c r="V40" s="8"/>
      <c r="W40" s="8"/>
      <c r="X40" s="8"/>
      <c r="Y40" s="8"/>
      <c r="Z40" s="9"/>
      <c r="AA40" s="9"/>
      <c r="AB40" s="9"/>
    </row>
    <row r="41" spans="1:28" s="7" customFormat="1" x14ac:dyDescent="0.3">
      <c r="A41" s="60"/>
      <c r="B41" s="55">
        <v>4</v>
      </c>
      <c r="C41" s="55" t="s">
        <v>74</v>
      </c>
      <c r="D41"/>
      <c r="E41"/>
      <c r="F41"/>
      <c r="G41"/>
      <c r="P41" s="8"/>
      <c r="Q41"/>
      <c r="R41"/>
      <c r="S41" s="8"/>
      <c r="T41" s="8"/>
      <c r="U41" s="8"/>
      <c r="V41" s="8"/>
      <c r="W41" s="8"/>
      <c r="X41" s="8"/>
      <c r="Y41" s="8"/>
      <c r="Z41" s="9"/>
      <c r="AA41" s="9"/>
      <c r="AB41" s="9"/>
    </row>
    <row r="42" spans="1:28" s="7" customFormat="1" x14ac:dyDescent="0.3">
      <c r="A42" s="61" t="s">
        <v>80</v>
      </c>
      <c r="B42" s="64"/>
      <c r="C42" s="64"/>
      <c r="D42"/>
      <c r="E42"/>
      <c r="F42"/>
      <c r="G42"/>
      <c r="P42" s="8"/>
      <c r="Q42"/>
      <c r="R42"/>
      <c r="S42" s="8"/>
      <c r="T42" s="8"/>
      <c r="U42" s="8"/>
      <c r="V42" s="8"/>
      <c r="W42" s="8"/>
      <c r="X42" s="8"/>
      <c r="Y42" s="8"/>
      <c r="Z42" s="9"/>
      <c r="AA42" s="9"/>
      <c r="AB42" s="9"/>
    </row>
    <row r="43" spans="1:28" s="7" customFormat="1" x14ac:dyDescent="0.3">
      <c r="A43" s="57"/>
      <c r="B43" s="55">
        <v>1</v>
      </c>
      <c r="C43" s="55" t="s">
        <v>76</v>
      </c>
      <c r="D43"/>
      <c r="E43"/>
      <c r="F43"/>
      <c r="G43"/>
      <c r="P43" s="8"/>
      <c r="Q43"/>
      <c r="R43"/>
      <c r="S43" s="8"/>
      <c r="T43" s="8"/>
      <c r="U43" s="8"/>
      <c r="V43" s="8"/>
      <c r="W43" s="8"/>
      <c r="X43" s="8"/>
      <c r="Y43" s="8"/>
      <c r="Z43" s="9"/>
      <c r="AA43" s="9"/>
      <c r="AB43" s="9"/>
    </row>
    <row r="44" spans="1:28" s="7" customFormat="1" x14ac:dyDescent="0.3">
      <c r="A44" s="57"/>
      <c r="B44" s="55">
        <v>2</v>
      </c>
      <c r="C44" s="55" t="s">
        <v>75</v>
      </c>
      <c r="D44"/>
      <c r="E44"/>
      <c r="F44"/>
      <c r="G44"/>
      <c r="P44" s="8"/>
      <c r="Q44"/>
      <c r="R44"/>
      <c r="S44" s="8"/>
      <c r="T44" s="8"/>
      <c r="U44" s="8"/>
      <c r="V44" s="8"/>
      <c r="W44" s="8"/>
      <c r="X44" s="8"/>
      <c r="Y44" s="8"/>
      <c r="Z44" s="9"/>
      <c r="AA44" s="9"/>
      <c r="AB44" s="9"/>
    </row>
    <row r="45" spans="1:28" s="7" customFormat="1" x14ac:dyDescent="0.3">
      <c r="A45" s="57"/>
      <c r="B45" s="55">
        <v>3</v>
      </c>
      <c r="C45" s="55" t="s">
        <v>73</v>
      </c>
      <c r="D45"/>
      <c r="E45"/>
      <c r="F45"/>
      <c r="G45"/>
      <c r="P45" s="8"/>
      <c r="Q45"/>
      <c r="R45"/>
      <c r="S45" s="8"/>
      <c r="T45" s="8"/>
      <c r="U45" s="8"/>
      <c r="V45" s="8"/>
      <c r="W45" s="8"/>
      <c r="X45" s="8"/>
      <c r="Y45" s="8"/>
      <c r="Z45" s="9"/>
      <c r="AA45" s="9"/>
      <c r="AB45" s="9"/>
    </row>
    <row r="46" spans="1:28" s="7" customFormat="1" x14ac:dyDescent="0.3">
      <c r="A46" s="57"/>
      <c r="B46" s="55">
        <v>4</v>
      </c>
      <c r="C46" s="55" t="s">
        <v>74</v>
      </c>
      <c r="D46"/>
      <c r="E46"/>
      <c r="F46"/>
      <c r="G46"/>
      <c r="H46"/>
      <c r="I46"/>
      <c r="J46"/>
      <c r="K46"/>
      <c r="L46"/>
      <c r="M46"/>
      <c r="N46"/>
      <c r="P46" s="8"/>
      <c r="Q46"/>
      <c r="R46"/>
      <c r="S46" s="8"/>
      <c r="T46" s="8"/>
      <c r="U46" s="8"/>
      <c r="V46" s="8"/>
      <c r="W46" s="8"/>
      <c r="X46" s="8"/>
      <c r="Y46" s="8"/>
      <c r="Z46" s="9"/>
      <c r="AA46" s="9"/>
      <c r="AB46" s="9"/>
    </row>
    <row r="47" spans="1:28" s="7" customFormat="1" x14ac:dyDescent="0.3">
      <c r="A47" s="62" t="s">
        <v>81</v>
      </c>
      <c r="B47" s="64"/>
      <c r="C47" s="64"/>
      <c r="D47"/>
      <c r="E47"/>
      <c r="F47"/>
      <c r="G47"/>
      <c r="H47"/>
      <c r="I47"/>
      <c r="J47"/>
      <c r="K47"/>
      <c r="L47"/>
      <c r="M47"/>
      <c r="N47"/>
      <c r="P47" s="8"/>
      <c r="Q47"/>
      <c r="R47"/>
      <c r="S47" s="8"/>
      <c r="T47" s="8"/>
      <c r="U47" s="8"/>
      <c r="V47" s="8"/>
      <c r="W47" s="8"/>
      <c r="X47" s="8"/>
      <c r="Y47" s="8"/>
      <c r="Z47" s="9"/>
      <c r="AA47" s="9"/>
      <c r="AB47" s="9"/>
    </row>
    <row r="48" spans="1:28" s="7" customFormat="1" x14ac:dyDescent="0.3">
      <c r="A48" s="57"/>
      <c r="B48" s="55">
        <v>1</v>
      </c>
      <c r="C48" s="55" t="s">
        <v>76</v>
      </c>
      <c r="D48"/>
      <c r="E48"/>
      <c r="F48"/>
      <c r="G48"/>
      <c r="H48"/>
      <c r="I48"/>
      <c r="J48"/>
      <c r="K48"/>
      <c r="L48"/>
      <c r="M48"/>
      <c r="N48"/>
      <c r="P48" s="8"/>
      <c r="Q48"/>
      <c r="R48"/>
      <c r="S48" s="8"/>
      <c r="T48" s="8"/>
      <c r="U48" s="8"/>
      <c r="V48" s="8"/>
      <c r="W48" s="8"/>
      <c r="X48" s="8"/>
      <c r="Y48" s="8"/>
      <c r="Z48" s="9"/>
      <c r="AA48" s="9"/>
      <c r="AB48" s="9"/>
    </row>
    <row r="49" spans="1:28" s="7" customFormat="1" x14ac:dyDescent="0.3">
      <c r="A49" s="57"/>
      <c r="B49" s="55">
        <v>2</v>
      </c>
      <c r="C49" s="55" t="s">
        <v>75</v>
      </c>
      <c r="D49"/>
      <c r="E49"/>
      <c r="F49"/>
      <c r="G49"/>
      <c r="H49"/>
      <c r="I49"/>
      <c r="J49"/>
      <c r="K49"/>
      <c r="L49"/>
      <c r="M49"/>
      <c r="N49"/>
      <c r="P49" s="8"/>
      <c r="Q49"/>
      <c r="R49"/>
      <c r="S49" s="8"/>
      <c r="T49" s="8"/>
      <c r="U49" s="8"/>
      <c r="V49" s="8"/>
      <c r="W49" s="8"/>
      <c r="X49" s="8"/>
      <c r="Y49" s="8"/>
      <c r="Z49" s="9"/>
      <c r="AA49" s="9"/>
      <c r="AB49" s="9"/>
    </row>
    <row r="50" spans="1:28" s="7" customFormat="1" x14ac:dyDescent="0.3">
      <c r="A50" s="57"/>
      <c r="B50" s="55">
        <v>3</v>
      </c>
      <c r="C50" s="55" t="s">
        <v>73</v>
      </c>
      <c r="D50"/>
      <c r="E50"/>
      <c r="F50"/>
      <c r="G50"/>
      <c r="H50"/>
      <c r="I50"/>
      <c r="J50"/>
      <c r="K50"/>
      <c r="L50"/>
      <c r="M50"/>
      <c r="N50"/>
      <c r="P50" s="8"/>
      <c r="Q50"/>
      <c r="R50"/>
      <c r="S50" s="8"/>
      <c r="T50" s="8"/>
      <c r="U50" s="8"/>
      <c r="V50" s="8"/>
      <c r="W50" s="8"/>
      <c r="X50" s="8"/>
      <c r="Y50" s="8"/>
      <c r="Z50" s="9"/>
      <c r="AA50" s="9"/>
      <c r="AB50" s="9"/>
    </row>
    <row r="51" spans="1:28" s="7" customFormat="1" x14ac:dyDescent="0.3">
      <c r="A51" s="57"/>
      <c r="B51" s="55">
        <v>4</v>
      </c>
      <c r="C51" s="55" t="s">
        <v>74</v>
      </c>
      <c r="D51"/>
      <c r="E51"/>
      <c r="F51"/>
      <c r="G51"/>
      <c r="H51"/>
      <c r="I51"/>
      <c r="J51"/>
      <c r="K51"/>
      <c r="L51"/>
      <c r="M51"/>
      <c r="N51"/>
      <c r="P51" s="8"/>
      <c r="Q51"/>
      <c r="R51"/>
      <c r="S51" s="8"/>
      <c r="T51" s="8"/>
      <c r="U51" s="8"/>
      <c r="V51" s="8"/>
      <c r="W51" s="8"/>
      <c r="X51" s="8"/>
      <c r="Y51" s="8"/>
      <c r="Z51" s="9"/>
      <c r="AA51" s="9"/>
      <c r="AB51" s="9"/>
    </row>
    <row r="52" spans="1:28" x14ac:dyDescent="0.3">
      <c r="A52" s="61" t="s">
        <v>119</v>
      </c>
      <c r="B52" s="64"/>
      <c r="C52" s="64"/>
    </row>
    <row r="53" spans="1:28" x14ac:dyDescent="0.3">
      <c r="A53" s="57"/>
      <c r="B53" s="55">
        <v>1</v>
      </c>
      <c r="C53" s="55" t="s">
        <v>76</v>
      </c>
    </row>
    <row r="54" spans="1:28" x14ac:dyDescent="0.3">
      <c r="A54" s="57"/>
      <c r="B54" s="55">
        <v>2</v>
      </c>
      <c r="C54" s="55" t="s">
        <v>75</v>
      </c>
    </row>
    <row r="55" spans="1:28" x14ac:dyDescent="0.3">
      <c r="A55" s="57"/>
      <c r="B55" s="55">
        <v>3</v>
      </c>
      <c r="C55" s="55" t="s">
        <v>73</v>
      </c>
    </row>
    <row r="56" spans="1:28" x14ac:dyDescent="0.3">
      <c r="A56" s="57"/>
      <c r="B56" s="55">
        <v>4</v>
      </c>
      <c r="C56" s="55" t="s">
        <v>74</v>
      </c>
    </row>
    <row r="57" spans="1:28" x14ac:dyDescent="0.3">
      <c r="A57" s="61" t="s">
        <v>82</v>
      </c>
      <c r="B57" s="64"/>
      <c r="C57" s="64"/>
    </row>
    <row r="58" spans="1:28" x14ac:dyDescent="0.3">
      <c r="A58" s="57"/>
      <c r="B58" s="55">
        <v>1</v>
      </c>
      <c r="C58" s="55" t="s">
        <v>76</v>
      </c>
    </row>
    <row r="59" spans="1:28" x14ac:dyDescent="0.3">
      <c r="A59" s="57"/>
      <c r="B59" s="55">
        <v>2</v>
      </c>
      <c r="C59" s="55" t="s">
        <v>75</v>
      </c>
    </row>
    <row r="60" spans="1:28" x14ac:dyDescent="0.3">
      <c r="A60" s="57"/>
      <c r="B60" s="55">
        <v>3</v>
      </c>
      <c r="C60" s="55" t="s">
        <v>73</v>
      </c>
    </row>
    <row r="61" spans="1:28" x14ac:dyDescent="0.3">
      <c r="A61" s="57"/>
      <c r="B61" s="55">
        <v>4</v>
      </c>
      <c r="C61" s="55" t="s">
        <v>74</v>
      </c>
    </row>
    <row r="62" spans="1:28" x14ac:dyDescent="0.3">
      <c r="A62" s="61" t="s">
        <v>83</v>
      </c>
      <c r="B62" s="64"/>
      <c r="C62" s="64"/>
    </row>
    <row r="63" spans="1:28" x14ac:dyDescent="0.3">
      <c r="A63" s="57"/>
      <c r="B63" s="55">
        <v>1</v>
      </c>
      <c r="C63" s="55" t="s">
        <v>76</v>
      </c>
    </row>
    <row r="64" spans="1:28" x14ac:dyDescent="0.3">
      <c r="A64" s="57"/>
      <c r="B64" s="55">
        <v>2</v>
      </c>
      <c r="C64" s="55" t="s">
        <v>75</v>
      </c>
    </row>
    <row r="65" spans="1:3" x14ac:dyDescent="0.3">
      <c r="A65" s="57"/>
      <c r="B65" s="55">
        <v>3</v>
      </c>
      <c r="C65" s="55" t="s">
        <v>73</v>
      </c>
    </row>
    <row r="66" spans="1:3" x14ac:dyDescent="0.3">
      <c r="A66" s="57"/>
      <c r="B66" s="55">
        <v>4</v>
      </c>
      <c r="C66" s="55" t="s">
        <v>74</v>
      </c>
    </row>
    <row r="67" spans="1:3" x14ac:dyDescent="0.3">
      <c r="A67" s="61" t="s">
        <v>84</v>
      </c>
      <c r="B67" s="64"/>
      <c r="C67" s="64"/>
    </row>
    <row r="68" spans="1:3" x14ac:dyDescent="0.3">
      <c r="A68" s="57"/>
      <c r="B68" s="55">
        <v>1</v>
      </c>
      <c r="C68" s="55" t="s">
        <v>76</v>
      </c>
    </row>
    <row r="69" spans="1:3" x14ac:dyDescent="0.3">
      <c r="A69" s="57"/>
      <c r="B69" s="55">
        <v>2</v>
      </c>
      <c r="C69" s="55" t="s">
        <v>75</v>
      </c>
    </row>
    <row r="70" spans="1:3" x14ac:dyDescent="0.3">
      <c r="A70" s="57"/>
      <c r="B70" s="55">
        <v>3</v>
      </c>
      <c r="C70" s="55" t="s">
        <v>73</v>
      </c>
    </row>
    <row r="71" spans="1:3" x14ac:dyDescent="0.3">
      <c r="A71" s="57"/>
      <c r="B71" s="55">
        <v>4</v>
      </c>
      <c r="C71" s="55" t="s">
        <v>74</v>
      </c>
    </row>
  </sheetData>
  <mergeCells count="3">
    <mergeCell ref="B1:M1"/>
    <mergeCell ref="N1:O1"/>
    <mergeCell ref="Q1:AB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7BD18-1F49-438D-924F-9A7102719769}">
  <dimension ref="A1:AB71"/>
  <sheetViews>
    <sheetView topLeftCell="D1" zoomScale="70" zoomScaleNormal="70" workbookViewId="0">
      <selection activeCell="A53" sqref="A53"/>
    </sheetView>
  </sheetViews>
  <sheetFormatPr defaultRowHeight="14.4" x14ac:dyDescent="0.3"/>
  <cols>
    <col min="1" max="1" width="25.6640625" customWidth="1"/>
    <col min="2" max="2" width="14.88671875" bestFit="1" customWidth="1"/>
    <col min="3" max="3" width="20.21875" customWidth="1"/>
    <col min="4" max="5" width="11.44140625" customWidth="1"/>
    <col min="6" max="6" width="14.21875" bestFit="1" customWidth="1"/>
    <col min="7" max="7" width="11.44140625" customWidth="1"/>
    <col min="8" max="8" width="9.33203125" bestFit="1" customWidth="1"/>
    <col min="9" max="9" width="12.5546875" bestFit="1" customWidth="1"/>
    <col min="10" max="10" width="12.5546875" customWidth="1"/>
    <col min="11" max="11" width="9.33203125" customWidth="1"/>
    <col min="14" max="14" width="11" bestFit="1" customWidth="1"/>
    <col min="15" max="15" width="14.109375" style="7" bestFit="1" customWidth="1"/>
    <col min="16" max="16" width="19.5546875" style="8" bestFit="1" customWidth="1"/>
    <col min="17" max="17" width="14.109375" bestFit="1" customWidth="1"/>
    <col min="18" max="18" width="11.21875" bestFit="1" customWidth="1"/>
    <col min="19" max="19" width="9.88671875" style="8" bestFit="1" customWidth="1"/>
    <col min="20" max="25" width="8.88671875" style="8"/>
    <col min="26" max="26" width="11.33203125" style="9" bestFit="1" customWidth="1"/>
    <col min="27" max="27" width="8.88671875" style="9"/>
    <col min="28" max="28" width="12.109375" style="9" bestFit="1" customWidth="1"/>
  </cols>
  <sheetData>
    <row r="1" spans="1:28" x14ac:dyDescent="0.3">
      <c r="B1" s="78" t="s">
        <v>70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6" t="s">
        <v>85</v>
      </c>
      <c r="O1" s="76"/>
      <c r="P1" s="40"/>
      <c r="Q1" s="77" t="s">
        <v>93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x14ac:dyDescent="0.3">
      <c r="A2" s="1" t="s">
        <v>47</v>
      </c>
      <c r="B2" s="49" t="s">
        <v>54</v>
      </c>
      <c r="C2" s="49" t="s">
        <v>55</v>
      </c>
      <c r="D2" s="49" t="s">
        <v>56</v>
      </c>
      <c r="E2" s="49" t="s">
        <v>57</v>
      </c>
      <c r="F2" s="49" t="s">
        <v>58</v>
      </c>
      <c r="G2" s="49" t="s">
        <v>59</v>
      </c>
      <c r="H2" s="49" t="s">
        <v>60</v>
      </c>
      <c r="I2" s="49" t="s">
        <v>61</v>
      </c>
      <c r="J2" s="49" t="s">
        <v>118</v>
      </c>
      <c r="K2" s="49" t="s">
        <v>62</v>
      </c>
      <c r="L2" s="49" t="s">
        <v>63</v>
      </c>
      <c r="M2" s="49" t="s">
        <v>64</v>
      </c>
      <c r="N2" s="51" t="s">
        <v>87</v>
      </c>
      <c r="O2" s="52" t="s">
        <v>90</v>
      </c>
      <c r="P2" s="41" t="s">
        <v>47</v>
      </c>
      <c r="Q2" s="43" t="s">
        <v>54</v>
      </c>
      <c r="R2" s="43" t="s">
        <v>55</v>
      </c>
      <c r="S2" s="43" t="s">
        <v>56</v>
      </c>
      <c r="T2" s="43" t="s">
        <v>57</v>
      </c>
      <c r="U2" s="43" t="s">
        <v>58</v>
      </c>
      <c r="V2" s="43" t="s">
        <v>59</v>
      </c>
      <c r="W2" s="43" t="s">
        <v>60</v>
      </c>
      <c r="X2" s="43" t="s">
        <v>61</v>
      </c>
      <c r="Y2" s="43" t="s">
        <v>118</v>
      </c>
      <c r="Z2" s="43" t="s">
        <v>62</v>
      </c>
      <c r="AA2" s="43" t="s">
        <v>63</v>
      </c>
      <c r="AB2" s="43" t="s">
        <v>64</v>
      </c>
    </row>
    <row r="3" spans="1:28" x14ac:dyDescent="0.3">
      <c r="A3" s="44" t="s">
        <v>65</v>
      </c>
      <c r="B3" s="50">
        <v>4</v>
      </c>
      <c r="C3" s="50">
        <v>1</v>
      </c>
      <c r="D3" s="50">
        <v>1</v>
      </c>
      <c r="E3" s="50">
        <v>4</v>
      </c>
      <c r="F3" s="50">
        <v>3</v>
      </c>
      <c r="G3" s="50">
        <v>4</v>
      </c>
      <c r="H3" s="50">
        <v>3</v>
      </c>
      <c r="I3" s="50">
        <v>2</v>
      </c>
      <c r="J3" s="50">
        <v>1</v>
      </c>
      <c r="K3" s="50">
        <v>1</v>
      </c>
      <c r="L3" s="50">
        <v>1</v>
      </c>
      <c r="M3" s="50">
        <v>1</v>
      </c>
      <c r="N3" s="52">
        <f>B3*Q3+C3*R3+D3*S3+E3*T3+F3*U3+G3*V3+H3*W3+I3*X3+J3*Y3+K3*Z3+L3*AA3+M3*AB3</f>
        <v>84</v>
      </c>
      <c r="O3" s="53">
        <f>LOG(N3,10)</f>
        <v>1.9242792860618814</v>
      </c>
      <c r="P3" s="42" t="s">
        <v>65</v>
      </c>
      <c r="Q3" s="39">
        <v>2</v>
      </c>
      <c r="R3" s="39">
        <v>2</v>
      </c>
      <c r="S3" s="39">
        <v>3</v>
      </c>
      <c r="T3" s="39">
        <v>4</v>
      </c>
      <c r="U3" s="39">
        <v>1</v>
      </c>
      <c r="V3" s="39">
        <v>4</v>
      </c>
      <c r="W3" s="39">
        <v>4</v>
      </c>
      <c r="X3" s="39">
        <v>4</v>
      </c>
      <c r="Y3" s="39">
        <v>4</v>
      </c>
      <c r="Z3" s="39">
        <v>4</v>
      </c>
      <c r="AA3" s="39">
        <v>4</v>
      </c>
      <c r="AB3" s="39">
        <v>4</v>
      </c>
    </row>
    <row r="4" spans="1:28" x14ac:dyDescent="0.3">
      <c r="A4" s="44" t="s">
        <v>48</v>
      </c>
      <c r="B4" s="50">
        <v>4</v>
      </c>
      <c r="C4" s="50">
        <v>1</v>
      </c>
      <c r="D4" s="50">
        <v>1</v>
      </c>
      <c r="E4" s="50">
        <v>2</v>
      </c>
      <c r="F4" s="50">
        <v>1</v>
      </c>
      <c r="G4" s="50">
        <v>1</v>
      </c>
      <c r="H4" s="50">
        <v>1</v>
      </c>
      <c r="I4" s="50">
        <v>1</v>
      </c>
      <c r="J4" s="50">
        <v>2</v>
      </c>
      <c r="K4" s="50">
        <v>2</v>
      </c>
      <c r="L4" s="50">
        <v>2</v>
      </c>
      <c r="M4" s="50">
        <v>1</v>
      </c>
      <c r="N4" s="52">
        <f t="shared" ref="N4:N9" si="0">B4*Q4+C4*R4+D4*S4+E4*T4+F4*U4+G4*V4+H4*W4+I4*X4+J4*Y4+K4*Z4+L4*AA4+M4*AB4</f>
        <v>59</v>
      </c>
      <c r="O4" s="53">
        <f t="shared" ref="O4:O9" si="1">LOG(N4,10)</f>
        <v>1.7708520116421442</v>
      </c>
      <c r="P4" s="42" t="s">
        <v>48</v>
      </c>
      <c r="Q4" s="39">
        <v>2</v>
      </c>
      <c r="R4" s="39">
        <v>3</v>
      </c>
      <c r="S4" s="39">
        <v>3</v>
      </c>
      <c r="T4" s="39">
        <v>4</v>
      </c>
      <c r="U4" s="39">
        <v>1</v>
      </c>
      <c r="V4" s="39">
        <v>4</v>
      </c>
      <c r="W4" s="39">
        <v>4</v>
      </c>
      <c r="X4" s="39">
        <v>3</v>
      </c>
      <c r="Y4" s="39">
        <v>4</v>
      </c>
      <c r="Z4" s="39">
        <v>3</v>
      </c>
      <c r="AA4" s="39">
        <v>4</v>
      </c>
      <c r="AB4" s="39">
        <v>3</v>
      </c>
    </row>
    <row r="5" spans="1:28" x14ac:dyDescent="0.3">
      <c r="A5" s="44" t="s">
        <v>49</v>
      </c>
      <c r="B5" s="50">
        <v>2</v>
      </c>
      <c r="C5" s="50">
        <v>3</v>
      </c>
      <c r="D5" s="50">
        <v>1</v>
      </c>
      <c r="E5" s="50">
        <v>2</v>
      </c>
      <c r="F5" s="50">
        <v>3</v>
      </c>
      <c r="G5" s="50">
        <v>1</v>
      </c>
      <c r="H5" s="50">
        <v>1</v>
      </c>
      <c r="I5" s="50">
        <v>1</v>
      </c>
      <c r="J5" s="50">
        <v>2</v>
      </c>
      <c r="K5" s="50">
        <v>1</v>
      </c>
      <c r="L5" s="50">
        <v>1</v>
      </c>
      <c r="M5" s="50">
        <v>2</v>
      </c>
      <c r="N5" s="52">
        <f t="shared" si="0"/>
        <v>50</v>
      </c>
      <c r="O5" s="53">
        <f t="shared" si="1"/>
        <v>1.6989700043360185</v>
      </c>
      <c r="P5" s="42" t="s">
        <v>49</v>
      </c>
      <c r="Q5" s="39">
        <v>1</v>
      </c>
      <c r="R5" s="39">
        <v>2</v>
      </c>
      <c r="S5" s="39">
        <v>2</v>
      </c>
      <c r="T5" s="39">
        <v>3</v>
      </c>
      <c r="U5" s="39">
        <v>2</v>
      </c>
      <c r="V5" s="39">
        <v>3</v>
      </c>
      <c r="W5" s="39">
        <v>4</v>
      </c>
      <c r="X5" s="39">
        <v>4</v>
      </c>
      <c r="Y5" s="39">
        <v>3</v>
      </c>
      <c r="Z5" s="39">
        <v>3</v>
      </c>
      <c r="AA5" s="39">
        <v>2</v>
      </c>
      <c r="AB5" s="39">
        <v>3</v>
      </c>
    </row>
    <row r="6" spans="1:28" x14ac:dyDescent="0.3">
      <c r="A6" s="44" t="s">
        <v>50</v>
      </c>
      <c r="B6" s="50">
        <v>3</v>
      </c>
      <c r="C6" s="50">
        <v>2</v>
      </c>
      <c r="D6" s="50">
        <v>3</v>
      </c>
      <c r="E6" s="50">
        <v>2</v>
      </c>
      <c r="F6" s="50">
        <v>2</v>
      </c>
      <c r="G6" s="50">
        <v>3</v>
      </c>
      <c r="H6" s="50">
        <v>1</v>
      </c>
      <c r="I6" s="50">
        <v>1</v>
      </c>
      <c r="J6" s="50">
        <v>3</v>
      </c>
      <c r="K6" s="50">
        <v>2</v>
      </c>
      <c r="L6" s="50">
        <v>3</v>
      </c>
      <c r="M6" s="50">
        <v>2</v>
      </c>
      <c r="N6" s="52">
        <f t="shared" si="0"/>
        <v>69</v>
      </c>
      <c r="O6" s="53">
        <f>LOG(N6,10)</f>
        <v>1.8388490907372552</v>
      </c>
      <c r="P6" s="42" t="s">
        <v>50</v>
      </c>
      <c r="Q6" s="39">
        <v>1</v>
      </c>
      <c r="R6" s="39">
        <v>3</v>
      </c>
      <c r="S6" s="39">
        <v>3</v>
      </c>
      <c r="T6" s="39">
        <v>3</v>
      </c>
      <c r="U6" s="39">
        <v>4</v>
      </c>
      <c r="V6" s="39">
        <v>4</v>
      </c>
      <c r="W6" s="39">
        <v>3</v>
      </c>
      <c r="X6" s="39">
        <v>3</v>
      </c>
      <c r="Y6" s="39">
        <v>3</v>
      </c>
      <c r="Z6" s="39">
        <v>1</v>
      </c>
      <c r="AA6" s="39">
        <v>2</v>
      </c>
      <c r="AB6" s="39">
        <v>1</v>
      </c>
    </row>
    <row r="7" spans="1:28" x14ac:dyDescent="0.3">
      <c r="A7" s="44" t="s">
        <v>89</v>
      </c>
      <c r="B7" s="50">
        <v>1</v>
      </c>
      <c r="C7" s="50">
        <v>2</v>
      </c>
      <c r="D7" s="50">
        <v>4</v>
      </c>
      <c r="E7" s="50">
        <v>1</v>
      </c>
      <c r="F7" s="50">
        <v>3</v>
      </c>
      <c r="G7" s="50">
        <v>2</v>
      </c>
      <c r="H7" s="50">
        <v>3</v>
      </c>
      <c r="I7" s="50">
        <v>3</v>
      </c>
      <c r="J7" s="50">
        <v>1</v>
      </c>
      <c r="K7" s="50">
        <v>4</v>
      </c>
      <c r="L7" s="50">
        <v>4</v>
      </c>
      <c r="M7" s="50">
        <v>1</v>
      </c>
      <c r="N7" s="52">
        <f t="shared" si="0"/>
        <v>69</v>
      </c>
      <c r="O7" s="53">
        <f t="shared" si="1"/>
        <v>1.8388490907372552</v>
      </c>
      <c r="P7" s="42" t="s">
        <v>51</v>
      </c>
      <c r="Q7" s="39">
        <v>1</v>
      </c>
      <c r="R7" s="39">
        <v>2</v>
      </c>
      <c r="S7" s="39">
        <v>2</v>
      </c>
      <c r="T7" s="39">
        <v>3</v>
      </c>
      <c r="U7" s="39">
        <v>3</v>
      </c>
      <c r="V7" s="39">
        <v>3</v>
      </c>
      <c r="W7" s="39">
        <v>3</v>
      </c>
      <c r="X7" s="39">
        <v>3</v>
      </c>
      <c r="Y7" s="39">
        <v>2</v>
      </c>
      <c r="Z7" s="39">
        <v>2</v>
      </c>
      <c r="AA7" s="39">
        <v>2</v>
      </c>
      <c r="AB7" s="39">
        <v>2</v>
      </c>
    </row>
    <row r="8" spans="1:28" x14ac:dyDescent="0.3">
      <c r="A8" s="44" t="s">
        <v>52</v>
      </c>
      <c r="B8" s="50">
        <v>2</v>
      </c>
      <c r="C8" s="50">
        <v>3</v>
      </c>
      <c r="D8" s="50">
        <v>2</v>
      </c>
      <c r="E8" s="50">
        <v>2</v>
      </c>
      <c r="F8" s="50">
        <v>2</v>
      </c>
      <c r="G8" s="50">
        <v>2</v>
      </c>
      <c r="H8" s="50">
        <v>3</v>
      </c>
      <c r="I8" s="50">
        <v>4</v>
      </c>
      <c r="J8" s="50">
        <v>1</v>
      </c>
      <c r="K8" s="50">
        <v>2</v>
      </c>
      <c r="L8" s="50">
        <v>2</v>
      </c>
      <c r="M8" s="50">
        <v>1</v>
      </c>
      <c r="N8" s="52">
        <f t="shared" si="0"/>
        <v>41</v>
      </c>
      <c r="O8" s="53">
        <f t="shared" si="1"/>
        <v>1.6127838567197355</v>
      </c>
      <c r="P8" s="42" t="s">
        <v>52</v>
      </c>
      <c r="Q8" s="39">
        <v>1</v>
      </c>
      <c r="R8" s="39">
        <v>1</v>
      </c>
      <c r="S8" s="39">
        <v>1</v>
      </c>
      <c r="T8" s="39">
        <v>2</v>
      </c>
      <c r="U8" s="39">
        <v>3</v>
      </c>
      <c r="V8" s="39">
        <v>2</v>
      </c>
      <c r="W8" s="39">
        <v>2</v>
      </c>
      <c r="X8" s="39">
        <v>2</v>
      </c>
      <c r="Y8" s="39">
        <v>1</v>
      </c>
      <c r="Z8" s="39">
        <v>1</v>
      </c>
      <c r="AA8" s="39">
        <v>1</v>
      </c>
      <c r="AB8" s="39">
        <v>1</v>
      </c>
    </row>
    <row r="9" spans="1:28" x14ac:dyDescent="0.3">
      <c r="A9" s="44" t="s">
        <v>53</v>
      </c>
      <c r="B9" s="50">
        <v>1</v>
      </c>
      <c r="C9" s="50">
        <v>3</v>
      </c>
      <c r="D9" s="50">
        <v>1</v>
      </c>
      <c r="E9" s="50">
        <v>1</v>
      </c>
      <c r="F9" s="50">
        <v>1</v>
      </c>
      <c r="G9" s="50">
        <v>2</v>
      </c>
      <c r="H9" s="50">
        <v>1</v>
      </c>
      <c r="I9" s="50">
        <v>4</v>
      </c>
      <c r="J9" s="50">
        <v>1</v>
      </c>
      <c r="K9" s="50">
        <v>4</v>
      </c>
      <c r="L9" s="50">
        <v>1</v>
      </c>
      <c r="M9" s="50">
        <v>3</v>
      </c>
      <c r="N9" s="52">
        <f t="shared" si="0"/>
        <v>24</v>
      </c>
      <c r="O9" s="53">
        <f t="shared" si="1"/>
        <v>1.3802112417116059</v>
      </c>
      <c r="P9" s="42" t="s">
        <v>53</v>
      </c>
      <c r="Q9" s="39">
        <v>1</v>
      </c>
      <c r="R9" s="39">
        <v>1</v>
      </c>
      <c r="S9" s="39">
        <v>1</v>
      </c>
      <c r="T9" s="39">
        <v>1</v>
      </c>
      <c r="U9" s="39">
        <v>2</v>
      </c>
      <c r="V9" s="39">
        <v>1</v>
      </c>
      <c r="W9" s="39">
        <v>1</v>
      </c>
      <c r="X9" s="39">
        <v>1</v>
      </c>
      <c r="Y9" s="39">
        <v>1</v>
      </c>
      <c r="Z9" s="39">
        <v>1</v>
      </c>
      <c r="AA9" s="39">
        <v>1</v>
      </c>
      <c r="AB9" s="39">
        <v>1</v>
      </c>
    </row>
    <row r="10" spans="1:28" ht="21" x14ac:dyDescent="0.4">
      <c r="A10" s="45" t="s">
        <v>91</v>
      </c>
      <c r="B10" s="70">
        <f t="shared" ref="B10:N10" si="2">AVERAGE(B3:B9)</f>
        <v>2.4285714285714284</v>
      </c>
      <c r="C10" s="70">
        <f t="shared" si="2"/>
        <v>2.1428571428571428</v>
      </c>
      <c r="D10" s="70">
        <f t="shared" si="2"/>
        <v>1.8571428571428572</v>
      </c>
      <c r="E10" s="70">
        <f t="shared" si="2"/>
        <v>2</v>
      </c>
      <c r="F10" s="70">
        <f t="shared" si="2"/>
        <v>2.1428571428571428</v>
      </c>
      <c r="G10" s="70">
        <f t="shared" si="2"/>
        <v>2.1428571428571428</v>
      </c>
      <c r="H10" s="70">
        <f t="shared" si="2"/>
        <v>1.8571428571428572</v>
      </c>
      <c r="I10" s="70">
        <f t="shared" si="2"/>
        <v>2.2857142857142856</v>
      </c>
      <c r="J10" s="70">
        <f t="shared" ref="J10" si="3">AVERAGE(J3:J9)</f>
        <v>1.5714285714285714</v>
      </c>
      <c r="K10" s="70">
        <f t="shared" si="2"/>
        <v>2.2857142857142856</v>
      </c>
      <c r="L10" s="70">
        <f t="shared" si="2"/>
        <v>2</v>
      </c>
      <c r="M10" s="70">
        <f t="shared" si="2"/>
        <v>1.5714285714285714</v>
      </c>
      <c r="N10" s="54">
        <f t="shared" si="2"/>
        <v>56.571428571428569</v>
      </c>
      <c r="O10" s="71">
        <f>AVERAGE(O3:O9)</f>
        <v>1.723542083135128</v>
      </c>
      <c r="Q10" s="66" t="s">
        <v>94</v>
      </c>
    </row>
    <row r="12" spans="1:28" x14ac:dyDescent="0.3">
      <c r="A12" s="61" t="s">
        <v>71</v>
      </c>
      <c r="B12" s="63"/>
      <c r="C12" s="63"/>
    </row>
    <row r="13" spans="1:28" x14ac:dyDescent="0.3">
      <c r="A13" s="56"/>
      <c r="B13" s="55">
        <v>1</v>
      </c>
      <c r="C13" s="55" t="s">
        <v>76</v>
      </c>
    </row>
    <row r="14" spans="1:28" x14ac:dyDescent="0.3">
      <c r="A14" s="56"/>
      <c r="B14" s="55">
        <v>2</v>
      </c>
      <c r="C14" s="55" t="s">
        <v>75</v>
      </c>
    </row>
    <row r="15" spans="1:28" x14ac:dyDescent="0.3">
      <c r="A15" s="56"/>
      <c r="B15" s="55">
        <v>3</v>
      </c>
      <c r="C15" s="55" t="s">
        <v>73</v>
      </c>
    </row>
    <row r="16" spans="1:28" x14ac:dyDescent="0.3">
      <c r="A16" s="56"/>
      <c r="B16" s="55">
        <v>4</v>
      </c>
      <c r="C16" s="55" t="s">
        <v>74</v>
      </c>
    </row>
    <row r="17" spans="1:28" x14ac:dyDescent="0.3">
      <c r="A17" s="61" t="s">
        <v>72</v>
      </c>
      <c r="B17" s="63"/>
      <c r="C17" s="63"/>
    </row>
    <row r="18" spans="1:28" x14ac:dyDescent="0.3">
      <c r="A18" s="56"/>
      <c r="B18" s="55">
        <v>1</v>
      </c>
      <c r="C18" s="55" t="s">
        <v>76</v>
      </c>
    </row>
    <row r="19" spans="1:28" x14ac:dyDescent="0.3">
      <c r="A19" s="56"/>
      <c r="B19" s="55">
        <v>2</v>
      </c>
      <c r="C19" s="55" t="s">
        <v>75</v>
      </c>
    </row>
    <row r="20" spans="1:28" s="7" customFormat="1" x14ac:dyDescent="0.3">
      <c r="A20" s="56"/>
      <c r="B20" s="55">
        <v>3</v>
      </c>
      <c r="C20" s="55" t="s">
        <v>73</v>
      </c>
      <c r="D20"/>
      <c r="E20"/>
      <c r="F20"/>
      <c r="G20"/>
      <c r="H20"/>
      <c r="I20"/>
      <c r="J20"/>
      <c r="K20"/>
      <c r="L20"/>
      <c r="M20"/>
      <c r="N20"/>
      <c r="P20" s="8"/>
      <c r="Q20"/>
      <c r="R20"/>
      <c r="S20" s="8"/>
      <c r="T20" s="8"/>
      <c r="U20" s="8"/>
      <c r="V20" s="8"/>
      <c r="W20" s="8"/>
      <c r="X20" s="8"/>
      <c r="Y20" s="8"/>
      <c r="Z20" s="9"/>
      <c r="AA20" s="9"/>
      <c r="AB20" s="9"/>
    </row>
    <row r="21" spans="1:28" s="7" customFormat="1" x14ac:dyDescent="0.3">
      <c r="A21" s="56"/>
      <c r="B21" s="55">
        <v>4</v>
      </c>
      <c r="C21" s="55" t="s">
        <v>74</v>
      </c>
      <c r="D21"/>
      <c r="E21"/>
      <c r="F21"/>
      <c r="G21"/>
      <c r="H21"/>
      <c r="I21"/>
      <c r="J21"/>
      <c r="K21"/>
      <c r="L21"/>
      <c r="M21"/>
      <c r="N21"/>
      <c r="P21" s="8"/>
      <c r="Q21"/>
      <c r="R21"/>
      <c r="S21" s="8"/>
      <c r="T21" s="8"/>
      <c r="U21" s="8"/>
      <c r="V21" s="8"/>
      <c r="W21" s="8"/>
      <c r="X21" s="8"/>
      <c r="Y21" s="8"/>
      <c r="Z21" s="9"/>
      <c r="AA21" s="9"/>
      <c r="AB21" s="9"/>
    </row>
    <row r="22" spans="1:28" s="7" customFormat="1" x14ac:dyDescent="0.3">
      <c r="A22" s="61" t="s">
        <v>92</v>
      </c>
      <c r="B22" s="63"/>
      <c r="C22" s="63"/>
      <c r="D22"/>
      <c r="E22"/>
      <c r="F22"/>
      <c r="G22"/>
      <c r="H22"/>
      <c r="I22"/>
      <c r="J22"/>
      <c r="K22"/>
      <c r="L22"/>
      <c r="M22"/>
      <c r="N22"/>
      <c r="P22" s="8"/>
      <c r="Q22"/>
      <c r="R22"/>
      <c r="S22" s="8"/>
      <c r="T22" s="8"/>
      <c r="U22" s="8"/>
      <c r="V22" s="8"/>
      <c r="W22" s="8"/>
      <c r="X22" s="8"/>
      <c r="Y22" s="8"/>
      <c r="Z22" s="9"/>
      <c r="AA22" s="9"/>
      <c r="AB22" s="9"/>
    </row>
    <row r="23" spans="1:28" s="7" customFormat="1" x14ac:dyDescent="0.3">
      <c r="A23" s="56"/>
      <c r="B23" s="55">
        <v>1</v>
      </c>
      <c r="C23" s="55" t="s">
        <v>76</v>
      </c>
      <c r="D23"/>
      <c r="E23"/>
      <c r="F23"/>
      <c r="G23"/>
      <c r="H23"/>
      <c r="I23"/>
      <c r="J23"/>
      <c r="K23"/>
      <c r="L23"/>
      <c r="M23"/>
      <c r="N23"/>
      <c r="P23" s="8"/>
      <c r="Q23"/>
      <c r="R23"/>
      <c r="S23" s="8"/>
      <c r="T23" s="8"/>
      <c r="U23" s="8"/>
      <c r="V23" s="8"/>
      <c r="W23" s="8"/>
      <c r="X23" s="8"/>
      <c r="Y23" s="8"/>
      <c r="Z23" s="9"/>
      <c r="AA23" s="9"/>
      <c r="AB23" s="9"/>
    </row>
    <row r="24" spans="1:28" s="7" customFormat="1" x14ac:dyDescent="0.3">
      <c r="A24" s="56"/>
      <c r="B24" s="55">
        <v>2</v>
      </c>
      <c r="C24" s="55" t="s">
        <v>75</v>
      </c>
      <c r="D24"/>
      <c r="E24"/>
      <c r="F24"/>
      <c r="G24"/>
      <c r="H24"/>
      <c r="I24"/>
      <c r="J24"/>
      <c r="K24"/>
      <c r="L24"/>
      <c r="M24"/>
      <c r="N24"/>
      <c r="P24" s="8"/>
      <c r="Q24"/>
      <c r="R24"/>
      <c r="S24" s="8"/>
      <c r="T24" s="8"/>
      <c r="U24" s="8"/>
      <c r="V24" s="8"/>
      <c r="W24" s="8"/>
      <c r="X24" s="8"/>
      <c r="Y24" s="8"/>
      <c r="Z24" s="9"/>
      <c r="AA24" s="9"/>
      <c r="AB24" s="9"/>
    </row>
    <row r="25" spans="1:28" s="7" customFormat="1" x14ac:dyDescent="0.3">
      <c r="A25" s="56"/>
      <c r="B25" s="55">
        <v>3</v>
      </c>
      <c r="C25" s="55" t="s">
        <v>73</v>
      </c>
      <c r="D25"/>
      <c r="E25"/>
      <c r="F25"/>
      <c r="G25"/>
      <c r="H25"/>
      <c r="I25"/>
      <c r="J25"/>
      <c r="K25"/>
      <c r="L25"/>
      <c r="M25"/>
      <c r="N25"/>
      <c r="P25" s="8"/>
      <c r="Q25"/>
      <c r="R25"/>
      <c r="S25" s="8"/>
      <c r="T25" s="8"/>
      <c r="U25" s="8"/>
      <c r="V25" s="8"/>
      <c r="W25" s="8"/>
      <c r="X25" s="8"/>
      <c r="Y25" s="8"/>
      <c r="Z25" s="9"/>
      <c r="AA25" s="9"/>
      <c r="AB25" s="9"/>
    </row>
    <row r="26" spans="1:28" s="7" customFormat="1" x14ac:dyDescent="0.3">
      <c r="A26" s="56"/>
      <c r="B26" s="55">
        <v>4</v>
      </c>
      <c r="C26" s="55" t="s">
        <v>74</v>
      </c>
      <c r="D26"/>
      <c r="E26"/>
      <c r="F26"/>
      <c r="G26"/>
      <c r="H26"/>
      <c r="I26"/>
      <c r="J26"/>
      <c r="K26"/>
      <c r="L26"/>
      <c r="M26"/>
      <c r="N26"/>
      <c r="P26" s="8"/>
      <c r="Q26"/>
      <c r="R26"/>
      <c r="S26" s="8"/>
      <c r="T26" s="8"/>
      <c r="U26" s="8"/>
      <c r="V26" s="8"/>
      <c r="W26" s="8"/>
      <c r="X26" s="8"/>
      <c r="Y26" s="8"/>
      <c r="Z26" s="9"/>
      <c r="AA26" s="9"/>
      <c r="AB26" s="9"/>
    </row>
    <row r="27" spans="1:28" s="7" customFormat="1" x14ac:dyDescent="0.3">
      <c r="A27" s="61" t="s">
        <v>77</v>
      </c>
      <c r="B27" s="64"/>
      <c r="C27" s="64"/>
      <c r="D27"/>
      <c r="E27"/>
      <c r="F27"/>
      <c r="G27"/>
      <c r="H27"/>
      <c r="I27"/>
      <c r="J27"/>
      <c r="K27"/>
      <c r="L27"/>
      <c r="M27"/>
      <c r="N27"/>
      <c r="P27" s="8"/>
      <c r="Q27"/>
      <c r="R27"/>
      <c r="S27" s="8"/>
      <c r="T27" s="8"/>
      <c r="U27" s="8"/>
      <c r="V27" s="8"/>
      <c r="W27" s="8"/>
      <c r="X27" s="8"/>
      <c r="Y27" s="8"/>
      <c r="Z27" s="9"/>
      <c r="AA27" s="9"/>
      <c r="AB27" s="9"/>
    </row>
    <row r="28" spans="1:28" s="7" customFormat="1" x14ac:dyDescent="0.3">
      <c r="A28" s="57"/>
      <c r="B28" s="55">
        <v>1</v>
      </c>
      <c r="C28" s="55" t="s">
        <v>76</v>
      </c>
      <c r="D28"/>
      <c r="E28"/>
      <c r="F28"/>
      <c r="G28"/>
      <c r="H28"/>
      <c r="I28"/>
      <c r="J28"/>
      <c r="K28"/>
      <c r="L28"/>
      <c r="M28"/>
      <c r="N28"/>
      <c r="P28" s="8"/>
      <c r="Q28"/>
      <c r="R28"/>
      <c r="S28" s="8"/>
      <c r="T28" s="8"/>
      <c r="U28" s="8"/>
      <c r="V28" s="8"/>
      <c r="W28" s="8"/>
      <c r="X28" s="8"/>
      <c r="Y28" s="8"/>
      <c r="Z28" s="9"/>
      <c r="AA28" s="9"/>
      <c r="AB28" s="9"/>
    </row>
    <row r="29" spans="1:28" s="7" customFormat="1" x14ac:dyDescent="0.3">
      <c r="A29" s="57"/>
      <c r="B29" s="55">
        <v>2</v>
      </c>
      <c r="C29" s="55" t="s">
        <v>75</v>
      </c>
      <c r="D29"/>
      <c r="E29"/>
      <c r="F29"/>
      <c r="G29"/>
      <c r="H29"/>
      <c r="I29"/>
      <c r="J29"/>
      <c r="K29"/>
      <c r="L29"/>
      <c r="M29"/>
      <c r="N29"/>
      <c r="P29" s="8"/>
      <c r="Q29"/>
      <c r="R29"/>
      <c r="S29" s="8"/>
      <c r="T29" s="8"/>
      <c r="U29" s="8"/>
      <c r="V29" s="8"/>
      <c r="W29" s="8"/>
      <c r="X29" s="8"/>
      <c r="Y29" s="8"/>
      <c r="Z29" s="9"/>
      <c r="AA29" s="9"/>
      <c r="AB29" s="9"/>
    </row>
    <row r="30" spans="1:28" s="7" customFormat="1" x14ac:dyDescent="0.3">
      <c r="A30" s="57"/>
      <c r="B30" s="55">
        <v>3</v>
      </c>
      <c r="C30" s="55" t="s">
        <v>73</v>
      </c>
      <c r="D30"/>
      <c r="E30"/>
      <c r="F30"/>
      <c r="G30"/>
      <c r="H30"/>
      <c r="I30"/>
      <c r="J30"/>
      <c r="K30"/>
      <c r="L30"/>
      <c r="M30"/>
      <c r="N30"/>
      <c r="P30" s="8"/>
      <c r="Q30"/>
      <c r="R30"/>
      <c r="S30" s="8"/>
      <c r="T30" s="8"/>
      <c r="U30" s="8"/>
      <c r="V30" s="8"/>
      <c r="W30" s="8"/>
      <c r="X30" s="8"/>
      <c r="Y30" s="8"/>
      <c r="Z30" s="9"/>
      <c r="AA30" s="9"/>
      <c r="AB30" s="9"/>
    </row>
    <row r="31" spans="1:28" s="7" customFormat="1" x14ac:dyDescent="0.3">
      <c r="A31" s="58"/>
      <c r="B31" s="55">
        <v>4</v>
      </c>
      <c r="C31" s="55" t="s">
        <v>74</v>
      </c>
      <c r="D31"/>
      <c r="E31"/>
      <c r="F31"/>
      <c r="G31"/>
      <c r="H31"/>
      <c r="I31"/>
      <c r="J31"/>
      <c r="K31"/>
      <c r="L31"/>
      <c r="M31"/>
      <c r="N31"/>
      <c r="P31" s="8"/>
      <c r="Q31"/>
      <c r="R31"/>
      <c r="S31" s="8"/>
      <c r="T31" s="8"/>
      <c r="U31" s="8"/>
      <c r="V31" s="8"/>
      <c r="W31" s="8"/>
      <c r="X31" s="8"/>
      <c r="Y31" s="8"/>
      <c r="Z31" s="9"/>
      <c r="AA31" s="9"/>
      <c r="AB31" s="9"/>
    </row>
    <row r="32" spans="1:28" s="7" customFormat="1" x14ac:dyDescent="0.3">
      <c r="A32" s="61" t="s">
        <v>78</v>
      </c>
      <c r="B32" s="65"/>
      <c r="C32" s="65"/>
      <c r="D32"/>
      <c r="E32"/>
      <c r="F32"/>
      <c r="G32"/>
      <c r="P32" s="8"/>
      <c r="Q32"/>
      <c r="R32"/>
      <c r="S32" s="8"/>
      <c r="T32" s="8"/>
      <c r="U32" s="8"/>
      <c r="V32" s="8"/>
      <c r="W32" s="8"/>
      <c r="X32" s="8"/>
      <c r="Y32" s="8"/>
      <c r="Z32" s="9"/>
      <c r="AA32" s="9"/>
      <c r="AB32" s="9"/>
    </row>
    <row r="33" spans="1:28" s="7" customFormat="1" x14ac:dyDescent="0.3">
      <c r="A33" s="59"/>
      <c r="B33" s="55">
        <v>1</v>
      </c>
      <c r="C33" s="55" t="s">
        <v>76</v>
      </c>
      <c r="D33"/>
      <c r="E33"/>
      <c r="F33"/>
      <c r="G33"/>
      <c r="P33" s="8"/>
      <c r="Q33"/>
      <c r="R33"/>
      <c r="S33" s="8"/>
      <c r="T33" s="8"/>
      <c r="U33" s="8"/>
      <c r="V33" s="8"/>
      <c r="W33" s="8"/>
      <c r="X33" s="8"/>
      <c r="Y33" s="8"/>
      <c r="Z33" s="9"/>
      <c r="AA33" s="9"/>
      <c r="AB33" s="9"/>
    </row>
    <row r="34" spans="1:28" s="7" customFormat="1" x14ac:dyDescent="0.3">
      <c r="A34" s="59"/>
      <c r="B34" s="55">
        <v>2</v>
      </c>
      <c r="C34" s="55" t="s">
        <v>75</v>
      </c>
      <c r="D34"/>
      <c r="E34"/>
      <c r="F34"/>
      <c r="G34"/>
      <c r="P34" s="8"/>
      <c r="Q34"/>
      <c r="R34"/>
      <c r="S34" s="8"/>
      <c r="T34" s="8"/>
      <c r="U34" s="8"/>
      <c r="V34" s="8"/>
      <c r="W34" s="8"/>
      <c r="X34" s="8"/>
      <c r="Y34" s="8"/>
      <c r="Z34" s="9"/>
      <c r="AA34" s="9"/>
      <c r="AB34" s="9"/>
    </row>
    <row r="35" spans="1:28" s="7" customFormat="1" x14ac:dyDescent="0.3">
      <c r="A35" s="59"/>
      <c r="B35" s="55">
        <v>3</v>
      </c>
      <c r="C35" s="55" t="s">
        <v>73</v>
      </c>
      <c r="D35"/>
      <c r="E35"/>
      <c r="F35"/>
      <c r="G35"/>
      <c r="P35" s="8"/>
      <c r="Q35"/>
      <c r="R35"/>
      <c r="S35" s="8"/>
      <c r="T35" s="8"/>
      <c r="U35" s="8"/>
      <c r="V35" s="8"/>
      <c r="W35" s="8"/>
      <c r="X35" s="8"/>
      <c r="Y35" s="8"/>
      <c r="Z35" s="9"/>
      <c r="AA35" s="9"/>
      <c r="AB35" s="9"/>
    </row>
    <row r="36" spans="1:28" s="7" customFormat="1" x14ac:dyDescent="0.3">
      <c r="A36" s="59"/>
      <c r="B36" s="55">
        <v>4</v>
      </c>
      <c r="C36" s="55" t="s">
        <v>74</v>
      </c>
      <c r="D36"/>
      <c r="E36"/>
      <c r="F36"/>
      <c r="G36"/>
      <c r="P36" s="8"/>
      <c r="Q36"/>
      <c r="R36"/>
      <c r="S36" s="8"/>
      <c r="T36" s="8"/>
      <c r="U36" s="8"/>
      <c r="V36" s="8"/>
      <c r="W36" s="8"/>
      <c r="X36" s="8"/>
      <c r="Y36" s="8"/>
      <c r="Z36" s="9"/>
      <c r="AA36" s="9"/>
      <c r="AB36" s="9"/>
    </row>
    <row r="37" spans="1:28" s="7" customFormat="1" x14ac:dyDescent="0.3">
      <c r="A37" s="61" t="s">
        <v>79</v>
      </c>
      <c r="B37" s="65"/>
      <c r="C37" s="65"/>
      <c r="D37"/>
      <c r="E37"/>
      <c r="F37"/>
      <c r="G37"/>
      <c r="P37" s="8"/>
      <c r="Q37"/>
      <c r="R37"/>
      <c r="S37" s="8"/>
      <c r="T37" s="8"/>
      <c r="U37" s="8"/>
      <c r="V37" s="8"/>
      <c r="W37" s="8"/>
      <c r="X37" s="8"/>
      <c r="Y37" s="8"/>
      <c r="Z37" s="9"/>
      <c r="AA37" s="9"/>
      <c r="AB37" s="9"/>
    </row>
    <row r="38" spans="1:28" s="7" customFormat="1" x14ac:dyDescent="0.3">
      <c r="A38" s="59"/>
      <c r="B38" s="55">
        <v>1</v>
      </c>
      <c r="C38" s="55" t="s">
        <v>76</v>
      </c>
      <c r="D38"/>
      <c r="E38"/>
      <c r="F38"/>
      <c r="G38"/>
      <c r="P38" s="8"/>
      <c r="Q38"/>
      <c r="R38"/>
      <c r="S38" s="8"/>
      <c r="T38" s="8"/>
      <c r="U38" s="8"/>
      <c r="V38" s="8"/>
      <c r="W38" s="8"/>
      <c r="X38" s="8"/>
      <c r="Y38" s="8"/>
      <c r="Z38" s="9"/>
      <c r="AA38" s="9"/>
      <c r="AB38" s="9"/>
    </row>
    <row r="39" spans="1:28" s="7" customFormat="1" x14ac:dyDescent="0.3">
      <c r="A39" s="59"/>
      <c r="B39" s="55">
        <v>2</v>
      </c>
      <c r="C39" s="55" t="s">
        <v>75</v>
      </c>
      <c r="D39"/>
      <c r="E39"/>
      <c r="F39"/>
      <c r="G39"/>
      <c r="P39" s="8"/>
      <c r="Q39"/>
      <c r="R39"/>
      <c r="S39" s="8"/>
      <c r="T39" s="8"/>
      <c r="U39" s="8"/>
      <c r="V39" s="8"/>
      <c r="W39" s="8"/>
      <c r="X39" s="8"/>
      <c r="Y39" s="8"/>
      <c r="Z39" s="9"/>
      <c r="AA39" s="9"/>
      <c r="AB39" s="9"/>
    </row>
    <row r="40" spans="1:28" s="7" customFormat="1" x14ac:dyDescent="0.3">
      <c r="A40" s="59"/>
      <c r="B40" s="55">
        <v>3</v>
      </c>
      <c r="C40" s="55" t="s">
        <v>73</v>
      </c>
      <c r="D40"/>
      <c r="E40"/>
      <c r="F40"/>
      <c r="G40"/>
      <c r="P40" s="8"/>
      <c r="Q40"/>
      <c r="R40"/>
      <c r="S40" s="8"/>
      <c r="T40" s="8"/>
      <c r="U40" s="8"/>
      <c r="V40" s="8"/>
      <c r="W40" s="8"/>
      <c r="X40" s="8"/>
      <c r="Y40" s="8"/>
      <c r="Z40" s="9"/>
      <c r="AA40" s="9"/>
      <c r="AB40" s="9"/>
    </row>
    <row r="41" spans="1:28" s="7" customFormat="1" x14ac:dyDescent="0.3">
      <c r="A41" s="60"/>
      <c r="B41" s="55">
        <v>4</v>
      </c>
      <c r="C41" s="55" t="s">
        <v>74</v>
      </c>
      <c r="D41"/>
      <c r="E41"/>
      <c r="F41"/>
      <c r="G41"/>
      <c r="P41" s="8"/>
      <c r="Q41"/>
      <c r="R41"/>
      <c r="S41" s="8"/>
      <c r="T41" s="8"/>
      <c r="U41" s="8"/>
      <c r="V41" s="8"/>
      <c r="W41" s="8"/>
      <c r="X41" s="8"/>
      <c r="Y41" s="8"/>
      <c r="Z41" s="9"/>
      <c r="AA41" s="9"/>
      <c r="AB41" s="9"/>
    </row>
    <row r="42" spans="1:28" s="7" customFormat="1" x14ac:dyDescent="0.3">
      <c r="A42" s="61" t="s">
        <v>80</v>
      </c>
      <c r="B42" s="64"/>
      <c r="C42" s="64"/>
      <c r="D42"/>
      <c r="E42"/>
      <c r="F42"/>
      <c r="G42"/>
      <c r="P42" s="8"/>
      <c r="Q42"/>
      <c r="R42"/>
      <c r="S42" s="8"/>
      <c r="T42" s="8"/>
      <c r="U42" s="8"/>
      <c r="V42" s="8"/>
      <c r="W42" s="8"/>
      <c r="X42" s="8"/>
      <c r="Y42" s="8"/>
      <c r="Z42" s="9"/>
      <c r="AA42" s="9"/>
      <c r="AB42" s="9"/>
    </row>
    <row r="43" spans="1:28" s="7" customFormat="1" x14ac:dyDescent="0.3">
      <c r="A43" s="57"/>
      <c r="B43" s="55">
        <v>1</v>
      </c>
      <c r="C43" s="55" t="s">
        <v>76</v>
      </c>
      <c r="D43"/>
      <c r="E43"/>
      <c r="F43"/>
      <c r="G43"/>
      <c r="P43" s="8"/>
      <c r="Q43"/>
      <c r="R43"/>
      <c r="S43" s="8"/>
      <c r="T43" s="8"/>
      <c r="U43" s="8"/>
      <c r="V43" s="8"/>
      <c r="W43" s="8"/>
      <c r="X43" s="8"/>
      <c r="Y43" s="8"/>
      <c r="Z43" s="9"/>
      <c r="AA43" s="9"/>
      <c r="AB43" s="9"/>
    </row>
    <row r="44" spans="1:28" s="7" customFormat="1" x14ac:dyDescent="0.3">
      <c r="A44" s="57"/>
      <c r="B44" s="55">
        <v>2</v>
      </c>
      <c r="C44" s="55" t="s">
        <v>75</v>
      </c>
      <c r="D44"/>
      <c r="E44"/>
      <c r="F44"/>
      <c r="G44"/>
      <c r="P44" s="8"/>
      <c r="Q44"/>
      <c r="R44"/>
      <c r="S44" s="8"/>
      <c r="T44" s="8"/>
      <c r="U44" s="8"/>
      <c r="V44" s="8"/>
      <c r="W44" s="8"/>
      <c r="X44" s="8"/>
      <c r="Y44" s="8"/>
      <c r="Z44" s="9"/>
      <c r="AA44" s="9"/>
      <c r="AB44" s="9"/>
    </row>
    <row r="45" spans="1:28" s="7" customFormat="1" x14ac:dyDescent="0.3">
      <c r="A45" s="57"/>
      <c r="B45" s="55">
        <v>3</v>
      </c>
      <c r="C45" s="55" t="s">
        <v>73</v>
      </c>
      <c r="D45"/>
      <c r="E45"/>
      <c r="F45"/>
      <c r="G45"/>
      <c r="P45" s="8"/>
      <c r="Q45"/>
      <c r="R45"/>
      <c r="S45" s="8"/>
      <c r="T45" s="8"/>
      <c r="U45" s="8"/>
      <c r="V45" s="8"/>
      <c r="W45" s="8"/>
      <c r="X45" s="8"/>
      <c r="Y45" s="8"/>
      <c r="Z45" s="9"/>
      <c r="AA45" s="9"/>
      <c r="AB45" s="9"/>
    </row>
    <row r="46" spans="1:28" s="7" customFormat="1" x14ac:dyDescent="0.3">
      <c r="A46" s="57"/>
      <c r="B46" s="55">
        <v>4</v>
      </c>
      <c r="C46" s="55" t="s">
        <v>74</v>
      </c>
      <c r="D46"/>
      <c r="E46"/>
      <c r="F46"/>
      <c r="G46"/>
      <c r="H46"/>
      <c r="I46"/>
      <c r="J46"/>
      <c r="K46"/>
      <c r="L46"/>
      <c r="M46"/>
      <c r="N46"/>
      <c r="P46" s="8"/>
      <c r="Q46"/>
      <c r="R46"/>
      <c r="S46" s="8"/>
      <c r="T46" s="8"/>
      <c r="U46" s="8"/>
      <c r="V46" s="8"/>
      <c r="W46" s="8"/>
      <c r="X46" s="8"/>
      <c r="Y46" s="8"/>
      <c r="Z46" s="9"/>
      <c r="AA46" s="9"/>
      <c r="AB46" s="9"/>
    </row>
    <row r="47" spans="1:28" s="7" customFormat="1" x14ac:dyDescent="0.3">
      <c r="A47" s="62" t="s">
        <v>81</v>
      </c>
      <c r="B47" s="64"/>
      <c r="C47" s="64"/>
      <c r="D47"/>
      <c r="E47"/>
      <c r="F47"/>
      <c r="G47"/>
      <c r="H47"/>
      <c r="I47"/>
      <c r="J47"/>
      <c r="K47"/>
      <c r="L47"/>
      <c r="M47"/>
      <c r="N47"/>
      <c r="P47" s="8"/>
      <c r="Q47"/>
      <c r="R47"/>
      <c r="S47" s="8"/>
      <c r="T47" s="8"/>
      <c r="U47" s="8"/>
      <c r="V47" s="8"/>
      <c r="W47" s="8"/>
      <c r="X47" s="8"/>
      <c r="Y47" s="8"/>
      <c r="Z47" s="9"/>
      <c r="AA47" s="9"/>
      <c r="AB47" s="9"/>
    </row>
    <row r="48" spans="1:28" s="7" customFormat="1" x14ac:dyDescent="0.3">
      <c r="A48" s="57"/>
      <c r="B48" s="55">
        <v>1</v>
      </c>
      <c r="C48" s="55" t="s">
        <v>76</v>
      </c>
      <c r="D48"/>
      <c r="E48"/>
      <c r="F48"/>
      <c r="G48"/>
      <c r="H48"/>
      <c r="I48"/>
      <c r="J48"/>
      <c r="K48"/>
      <c r="L48"/>
      <c r="M48"/>
      <c r="N48"/>
      <c r="P48" s="8"/>
      <c r="Q48"/>
      <c r="R48"/>
      <c r="S48" s="8"/>
      <c r="T48" s="8"/>
      <c r="U48" s="8"/>
      <c r="V48" s="8"/>
      <c r="W48" s="8"/>
      <c r="X48" s="8"/>
      <c r="Y48" s="8"/>
      <c r="Z48" s="9"/>
      <c r="AA48" s="9"/>
      <c r="AB48" s="9"/>
    </row>
    <row r="49" spans="1:28" s="7" customFormat="1" x14ac:dyDescent="0.3">
      <c r="A49" s="57"/>
      <c r="B49" s="55">
        <v>2</v>
      </c>
      <c r="C49" s="55" t="s">
        <v>75</v>
      </c>
      <c r="D49"/>
      <c r="E49"/>
      <c r="F49"/>
      <c r="G49"/>
      <c r="H49"/>
      <c r="I49"/>
      <c r="J49"/>
      <c r="K49"/>
      <c r="L49"/>
      <c r="M49"/>
      <c r="N49"/>
      <c r="P49" s="8"/>
      <c r="Q49"/>
      <c r="R49"/>
      <c r="S49" s="8"/>
      <c r="T49" s="8"/>
      <c r="U49" s="8"/>
      <c r="V49" s="8"/>
      <c r="W49" s="8"/>
      <c r="X49" s="8"/>
      <c r="Y49" s="8"/>
      <c r="Z49" s="9"/>
      <c r="AA49" s="9"/>
      <c r="AB49" s="9"/>
    </row>
    <row r="50" spans="1:28" s="7" customFormat="1" x14ac:dyDescent="0.3">
      <c r="A50" s="57"/>
      <c r="B50" s="55">
        <v>3</v>
      </c>
      <c r="C50" s="55" t="s">
        <v>73</v>
      </c>
      <c r="D50"/>
      <c r="E50"/>
      <c r="F50"/>
      <c r="G50"/>
      <c r="H50"/>
      <c r="I50"/>
      <c r="J50"/>
      <c r="K50"/>
      <c r="L50"/>
      <c r="M50"/>
      <c r="N50"/>
      <c r="P50" s="8"/>
      <c r="Q50"/>
      <c r="R50"/>
      <c r="S50" s="8"/>
      <c r="T50" s="8"/>
      <c r="U50" s="8"/>
      <c r="V50" s="8"/>
      <c r="W50" s="8"/>
      <c r="X50" s="8"/>
      <c r="Y50" s="8"/>
      <c r="Z50" s="9"/>
      <c r="AA50" s="9"/>
      <c r="AB50" s="9"/>
    </row>
    <row r="51" spans="1:28" s="7" customFormat="1" x14ac:dyDescent="0.3">
      <c r="A51" s="57"/>
      <c r="B51" s="55">
        <v>4</v>
      </c>
      <c r="C51" s="55" t="s">
        <v>74</v>
      </c>
      <c r="D51"/>
      <c r="E51"/>
      <c r="F51"/>
      <c r="G51"/>
      <c r="H51"/>
      <c r="I51"/>
      <c r="J51"/>
      <c r="K51"/>
      <c r="L51"/>
      <c r="M51"/>
      <c r="N51"/>
      <c r="P51" s="8"/>
      <c r="Q51"/>
      <c r="R51"/>
      <c r="S51" s="8"/>
      <c r="T51" s="8"/>
      <c r="U51" s="8"/>
      <c r="V51" s="8"/>
      <c r="W51" s="8"/>
      <c r="X51" s="8"/>
      <c r="Y51" s="8"/>
      <c r="Z51" s="9"/>
      <c r="AA51" s="9"/>
      <c r="AB51" s="9"/>
    </row>
    <row r="52" spans="1:28" x14ac:dyDescent="0.3">
      <c r="A52" s="61" t="s">
        <v>119</v>
      </c>
      <c r="B52" s="64"/>
      <c r="C52" s="64"/>
    </row>
    <row r="53" spans="1:28" x14ac:dyDescent="0.3">
      <c r="A53" s="57"/>
      <c r="B53" s="55">
        <v>1</v>
      </c>
      <c r="C53" s="55" t="s">
        <v>76</v>
      </c>
    </row>
    <row r="54" spans="1:28" x14ac:dyDescent="0.3">
      <c r="A54" s="57"/>
      <c r="B54" s="55">
        <v>2</v>
      </c>
      <c r="C54" s="55" t="s">
        <v>75</v>
      </c>
    </row>
    <row r="55" spans="1:28" x14ac:dyDescent="0.3">
      <c r="A55" s="57"/>
      <c r="B55" s="55">
        <v>3</v>
      </c>
      <c r="C55" s="55" t="s">
        <v>73</v>
      </c>
    </row>
    <row r="56" spans="1:28" x14ac:dyDescent="0.3">
      <c r="A56" s="57"/>
      <c r="B56" s="55">
        <v>4</v>
      </c>
      <c r="C56" s="55" t="s">
        <v>74</v>
      </c>
    </row>
    <row r="57" spans="1:28" x14ac:dyDescent="0.3">
      <c r="A57" s="61" t="s">
        <v>82</v>
      </c>
      <c r="B57" s="64"/>
      <c r="C57" s="64"/>
    </row>
    <row r="58" spans="1:28" x14ac:dyDescent="0.3">
      <c r="A58" s="57"/>
      <c r="B58" s="55">
        <v>1</v>
      </c>
      <c r="C58" s="55" t="s">
        <v>76</v>
      </c>
    </row>
    <row r="59" spans="1:28" x14ac:dyDescent="0.3">
      <c r="A59" s="57"/>
      <c r="B59" s="55">
        <v>2</v>
      </c>
      <c r="C59" s="55" t="s">
        <v>75</v>
      </c>
    </row>
    <row r="60" spans="1:28" x14ac:dyDescent="0.3">
      <c r="A60" s="57"/>
      <c r="B60" s="55">
        <v>3</v>
      </c>
      <c r="C60" s="55" t="s">
        <v>73</v>
      </c>
    </row>
    <row r="61" spans="1:28" x14ac:dyDescent="0.3">
      <c r="A61" s="57"/>
      <c r="B61" s="55">
        <v>4</v>
      </c>
      <c r="C61" s="55" t="s">
        <v>74</v>
      </c>
    </row>
    <row r="62" spans="1:28" x14ac:dyDescent="0.3">
      <c r="A62" s="61" t="s">
        <v>83</v>
      </c>
      <c r="B62" s="64"/>
      <c r="C62" s="64"/>
    </row>
    <row r="63" spans="1:28" x14ac:dyDescent="0.3">
      <c r="A63" s="57"/>
      <c r="B63" s="55">
        <v>1</v>
      </c>
      <c r="C63" s="55" t="s">
        <v>76</v>
      </c>
    </row>
    <row r="64" spans="1:28" x14ac:dyDescent="0.3">
      <c r="A64" s="57"/>
      <c r="B64" s="55">
        <v>2</v>
      </c>
      <c r="C64" s="55" t="s">
        <v>75</v>
      </c>
    </row>
    <row r="65" spans="1:3" x14ac:dyDescent="0.3">
      <c r="A65" s="57"/>
      <c r="B65" s="55">
        <v>3</v>
      </c>
      <c r="C65" s="55" t="s">
        <v>73</v>
      </c>
    </row>
    <row r="66" spans="1:3" x14ac:dyDescent="0.3">
      <c r="A66" s="57"/>
      <c r="B66" s="55">
        <v>4</v>
      </c>
      <c r="C66" s="55" t="s">
        <v>74</v>
      </c>
    </row>
    <row r="67" spans="1:3" x14ac:dyDescent="0.3">
      <c r="A67" s="61" t="s">
        <v>84</v>
      </c>
      <c r="B67" s="64"/>
      <c r="C67" s="64"/>
    </row>
    <row r="68" spans="1:3" x14ac:dyDescent="0.3">
      <c r="A68" s="57"/>
      <c r="B68" s="55">
        <v>1</v>
      </c>
      <c r="C68" s="55" t="s">
        <v>76</v>
      </c>
    </row>
    <row r="69" spans="1:3" x14ac:dyDescent="0.3">
      <c r="A69" s="57"/>
      <c r="B69" s="55">
        <v>2</v>
      </c>
      <c r="C69" s="55" t="s">
        <v>75</v>
      </c>
    </row>
    <row r="70" spans="1:3" x14ac:dyDescent="0.3">
      <c r="A70" s="57"/>
      <c r="B70" s="55">
        <v>3</v>
      </c>
      <c r="C70" s="55" t="s">
        <v>73</v>
      </c>
    </row>
    <row r="71" spans="1:3" x14ac:dyDescent="0.3">
      <c r="A71" s="57"/>
      <c r="B71" s="55">
        <v>4</v>
      </c>
      <c r="C71" s="55" t="s">
        <v>74</v>
      </c>
    </row>
  </sheetData>
  <mergeCells count="3">
    <mergeCell ref="B1:M1"/>
    <mergeCell ref="N1:O1"/>
    <mergeCell ref="Q1:AB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VAC_quant_V2.0</vt:lpstr>
      <vt:lpstr>site_A</vt:lpstr>
      <vt:lpstr>site_B</vt:lpstr>
      <vt:lpstr>site_C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</dc:creator>
  <cp:lastModifiedBy>Werner Gábor</cp:lastModifiedBy>
  <dcterms:created xsi:type="dcterms:W3CDTF">2015-12-08T11:24:29Z</dcterms:created>
  <dcterms:modified xsi:type="dcterms:W3CDTF">2022-09-09T09:35:34Z</dcterms:modified>
</cp:coreProperties>
</file>